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2026 ELABORACION\1er trim\"/>
    </mc:Choice>
  </mc:AlternateContent>
  <bookViews>
    <workbookView xWindow="0" yWindow="0" windowWidth="28800" windowHeight="12315" tabRatio="819" activeTab="5"/>
  </bookViews>
  <sheets>
    <sheet name="RESUMEN PARTS. Y APORTS." sheetId="75" r:id="rId1"/>
    <sheet name="PARTS. FED.MPIOS. 2026." sheetId="52" r:id="rId2"/>
    <sheet name="FAISM 2026." sheetId="50" r:id="rId3"/>
    <sheet name="FORTAMUN 2026." sheetId="48" r:id="rId4"/>
    <sheet name="PAGOS POR FONDOS 2026." sheetId="76" r:id="rId5"/>
    <sheet name="PAGO PARTS. A COM. 2026 " sheetId="84" r:id="rId6"/>
    <sheet name="FAISM PAGO A COM. 2026" sheetId="85" r:id="rId7"/>
    <sheet name="FORTAMUN PAGO A COM. 2026" sheetId="86" r:id="rId8"/>
    <sheet name="OTROS PAGOS" sheetId="83" r:id="rId9"/>
    <sheet name="FAEISPUM" sheetId="87" r:id="rId10"/>
    <sheet name="RVPE" sheetId="88" r:id="rId11"/>
    <sheet name="INVERSIÓN PÚBLICA" sheetId="89" r:id="rId12"/>
  </sheets>
  <definedNames>
    <definedName name="_xlnm.Print_Area" localSheetId="9">FAEISPUM!$A$1:$AB$50,FAEISPUM!$A$52:$AB$97</definedName>
    <definedName name="_xlnm.Print_Area" localSheetId="2">'FAISM 2026.'!$A$2:$C$47,'FAISM 2026.'!$A$52:$C$98,'FAISM 2026.'!$A$101:$C$147</definedName>
    <definedName name="_xlnm.Print_Area" localSheetId="6">'FAISM PAGO A COM. 2026'!$A$2:$C$59</definedName>
    <definedName name="_xlnm.Print_Area" localSheetId="3">'FORTAMUN 2026.'!$A$2:$C$49,'FORTAMUN 2026.'!$A$53:$C$100,'FORTAMUN 2026.'!$A$104:$C$152</definedName>
    <definedName name="_xlnm.Print_Area" localSheetId="7">'FORTAMUN PAGO A COM. 2026'!$A$2:$C$60</definedName>
    <definedName name="_xlnm.Print_Area" localSheetId="11">'INVERSIÓN PÚBLICA'!$A$2:$I$22,'INVERSIÓN PÚBLICA'!$A$27:$H$38</definedName>
    <definedName name="_xlnm.Print_Area" localSheetId="8">'OTROS PAGOS'!$A$1:$F$59,'OTROS PAGOS'!$A$61:$F$131</definedName>
    <definedName name="_xlnm.Print_Area" localSheetId="5">'PAGO PARTS. A COM. 2026 '!$A$2:$Q$62</definedName>
    <definedName name="_xlnm.Print_Area" localSheetId="4">'PAGOS POR FONDOS 2026.'!$A$2:$Q$50,'PAGOS POR FONDOS 2026.'!$A$53:$Q$101,'PAGOS POR FONDOS 2026.'!$A$103:$Q$155</definedName>
    <definedName name="_xlnm.Print_Area" localSheetId="1">'PARTS. FED.MPIOS. 2026.'!$A$2:$E$47,'PARTS. FED.MPIOS. 2026.'!$A$51:$E$97,'PARTS. FED.MPIOS. 2026.'!$A$99:$E$153</definedName>
    <definedName name="_xlnm.Print_Area" localSheetId="0">'RESUMEN PARTS. Y APORTS.'!$A$1:$D$15</definedName>
    <definedName name="_xlnm.Print_Area" localSheetId="10">RVPE!$B$1:$G$44</definedName>
  </definedNames>
  <calcPr calcId="152511"/>
  <customWorkbookViews>
    <customWorkbookView name="USUARIO1 - Vista personalizada" guid="{1E4DFE20-C0F4-11D7-A4B7-0004753870C5}" mergeInterval="0" personalView="1" maximized="1" windowWidth="796" windowHeight="438" tabRatio="82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89" l="1"/>
  <c r="F22" i="89"/>
  <c r="D42" i="88"/>
  <c r="D41" i="88"/>
  <c r="G35" i="88"/>
  <c r="F35" i="88"/>
  <c r="E35" i="88"/>
  <c r="D40" i="88" s="1"/>
  <c r="E90" i="87"/>
  <c r="E86" i="87"/>
  <c r="E84" i="87"/>
  <c r="G79" i="87"/>
  <c r="F79" i="87"/>
  <c r="AA78" i="87"/>
  <c r="AA79" i="87" s="1"/>
  <c r="F77" i="87"/>
  <c r="E85" i="87" s="1"/>
  <c r="AA76" i="87"/>
  <c r="AB76" i="87" s="1"/>
  <c r="AA75" i="87"/>
  <c r="AB75" i="87" s="1"/>
  <c r="AA74" i="87"/>
  <c r="AB74" i="87" s="1"/>
  <c r="AA73" i="87"/>
  <c r="AB73" i="87" s="1"/>
  <c r="AA72" i="87"/>
  <c r="AB72" i="87" s="1"/>
  <c r="AA71" i="87"/>
  <c r="AB71" i="87" s="1"/>
  <c r="AA70" i="87"/>
  <c r="AB70" i="87" s="1"/>
  <c r="AA69" i="87"/>
  <c r="AB69" i="87" s="1"/>
  <c r="AA68" i="87"/>
  <c r="AB68" i="87" s="1"/>
  <c r="AA67" i="87"/>
  <c r="AB67" i="87" s="1"/>
  <c r="AA66" i="87"/>
  <c r="AB66" i="87" s="1"/>
  <c r="AA65" i="87"/>
  <c r="AB65" i="87" s="1"/>
  <c r="AA64" i="87"/>
  <c r="AB64" i="87" s="1"/>
  <c r="AA63" i="87"/>
  <c r="AB63" i="87" s="1"/>
  <c r="AA62" i="87"/>
  <c r="AB62" i="87" s="1"/>
  <c r="AA61" i="87"/>
  <c r="AB61" i="87" s="1"/>
  <c r="AA60" i="87"/>
  <c r="AB60" i="87" s="1"/>
  <c r="AA59" i="87"/>
  <c r="AB59" i="87" s="1"/>
  <c r="AA58" i="87"/>
  <c r="AB58" i="87" s="1"/>
  <c r="AA57" i="87"/>
  <c r="AB57" i="87" s="1"/>
  <c r="AA50" i="87"/>
  <c r="AB50" i="87" s="1"/>
  <c r="AA49" i="87"/>
  <c r="AB49" i="87" s="1"/>
  <c r="AA48" i="87"/>
  <c r="AB48" i="87" s="1"/>
  <c r="AA47" i="87"/>
  <c r="AB47" i="87" s="1"/>
  <c r="AB46" i="87"/>
  <c r="AA46" i="87"/>
  <c r="AA45" i="87"/>
  <c r="AB45" i="87" s="1"/>
  <c r="AA44" i="87"/>
  <c r="AB44" i="87" s="1"/>
  <c r="AA43" i="87"/>
  <c r="AB43" i="87" s="1"/>
  <c r="AA42" i="87"/>
  <c r="AB42" i="87" s="1"/>
  <c r="AA41" i="87"/>
  <c r="AB41" i="87" s="1"/>
  <c r="AA40" i="87"/>
  <c r="AB40" i="87" s="1"/>
  <c r="AA39" i="87"/>
  <c r="AB39" i="87" s="1"/>
  <c r="AA38" i="87"/>
  <c r="AB38" i="87" s="1"/>
  <c r="AA37" i="87"/>
  <c r="AB37" i="87" s="1"/>
  <c r="AA36" i="87"/>
  <c r="AB36" i="87" s="1"/>
  <c r="AA35" i="87"/>
  <c r="AB35" i="87" s="1"/>
  <c r="AA34" i="87"/>
  <c r="AB34" i="87" s="1"/>
  <c r="AA33" i="87"/>
  <c r="AB33" i="87" s="1"/>
  <c r="AA32" i="87"/>
  <c r="AB32" i="87" s="1"/>
  <c r="AA31" i="87"/>
  <c r="AB31" i="87" s="1"/>
  <c r="AA30" i="87"/>
  <c r="AB30" i="87" s="1"/>
  <c r="AA29" i="87"/>
  <c r="AB29" i="87" s="1"/>
  <c r="AA28" i="87"/>
  <c r="AB28" i="87" s="1"/>
  <c r="AA27" i="87"/>
  <c r="AB27" i="87" s="1"/>
  <c r="AA26" i="87"/>
  <c r="AB26" i="87" s="1"/>
  <c r="AA25" i="87"/>
  <c r="AB25" i="87" s="1"/>
  <c r="AA24" i="87"/>
  <c r="AB24" i="87" s="1"/>
  <c r="AA23" i="87"/>
  <c r="AB23" i="87" s="1"/>
  <c r="AA22" i="87"/>
  <c r="AB22" i="87" s="1"/>
  <c r="AA21" i="87"/>
  <c r="AB21" i="87" s="1"/>
  <c r="AA20" i="87"/>
  <c r="AB20" i="87" s="1"/>
  <c r="AA19" i="87"/>
  <c r="AB19" i="87" s="1"/>
  <c r="AA18" i="87"/>
  <c r="AB18" i="87" s="1"/>
  <c r="AA17" i="87"/>
  <c r="AB17" i="87" s="1"/>
  <c r="AA16" i="87"/>
  <c r="AB16" i="87" s="1"/>
  <c r="AA15" i="87"/>
  <c r="AB15" i="87" s="1"/>
  <c r="AA14" i="87"/>
  <c r="AB14" i="87" s="1"/>
  <c r="AA13" i="87"/>
  <c r="AB13" i="87" s="1"/>
  <c r="AA12" i="87"/>
  <c r="AB12" i="87" s="1"/>
  <c r="AA11" i="87"/>
  <c r="AB11" i="87" s="1"/>
  <c r="AA10" i="87"/>
  <c r="AB10" i="87" s="1"/>
  <c r="AA9" i="87"/>
  <c r="AB9" i="87" s="1"/>
  <c r="AA8" i="87"/>
  <c r="AB8" i="87" s="1"/>
  <c r="AA7" i="87"/>
  <c r="AB7" i="87" s="1"/>
  <c r="AA6" i="87"/>
  <c r="AA77" i="87" s="1"/>
  <c r="AA80" i="87" l="1"/>
  <c r="E89" i="87" s="1"/>
  <c r="E93" i="87" s="1"/>
  <c r="AB6" i="87"/>
  <c r="AB78" i="87"/>
  <c r="F80" i="87"/>
  <c r="F64" i="83" l="1"/>
  <c r="F65" i="83"/>
  <c r="F66" i="83"/>
  <c r="F67" i="83"/>
  <c r="F68" i="83"/>
  <c r="C57" i="86" l="1"/>
  <c r="B57" i="86"/>
  <c r="C56" i="85"/>
  <c r="B56" i="85"/>
  <c r="P59" i="84"/>
  <c r="O59" i="84"/>
  <c r="N59" i="84"/>
  <c r="M59" i="84"/>
  <c r="L59" i="84"/>
  <c r="K59" i="84"/>
  <c r="J59" i="84"/>
  <c r="I59" i="84"/>
  <c r="H59" i="84"/>
  <c r="G59" i="84"/>
  <c r="F59" i="84"/>
  <c r="E59" i="84"/>
  <c r="D59" i="84"/>
  <c r="C59" i="84"/>
  <c r="B59" i="84"/>
  <c r="Q58" i="84"/>
  <c r="Q57" i="84"/>
  <c r="Q56" i="84"/>
  <c r="Q55" i="84"/>
  <c r="Q54" i="84"/>
  <c r="Q53" i="84"/>
  <c r="Q52" i="84"/>
  <c r="Q51" i="84"/>
  <c r="Q50" i="84"/>
  <c r="Q49" i="84"/>
  <c r="Q48" i="84"/>
  <c r="Q47" i="84"/>
  <c r="Q46" i="84"/>
  <c r="Q45" i="84"/>
  <c r="Q44" i="84"/>
  <c r="Q43" i="84"/>
  <c r="Q42" i="84"/>
  <c r="Q41" i="84"/>
  <c r="Q40" i="84"/>
  <c r="Q39" i="84"/>
  <c r="Q38" i="84"/>
  <c r="Q37" i="84"/>
  <c r="Q36" i="84"/>
  <c r="Q35" i="84"/>
  <c r="Q34" i="84"/>
  <c r="Q33" i="84"/>
  <c r="Q32" i="84"/>
  <c r="Q31" i="84"/>
  <c r="Q30" i="84"/>
  <c r="Q29" i="84"/>
  <c r="Q28" i="84"/>
  <c r="Q27" i="84"/>
  <c r="Q26" i="84"/>
  <c r="Q25" i="84"/>
  <c r="Q24" i="84"/>
  <c r="Q23" i="84"/>
  <c r="Q22" i="84"/>
  <c r="Q21" i="84"/>
  <c r="Q20" i="84"/>
  <c r="Q19" i="84"/>
  <c r="Q18" i="84"/>
  <c r="Q17" i="84"/>
  <c r="Q16" i="84"/>
  <c r="Q15" i="84"/>
  <c r="Q14" i="84"/>
  <c r="Q13" i="84"/>
  <c r="Q12" i="84"/>
  <c r="Q59" i="84" s="1"/>
  <c r="C146" i="52"/>
  <c r="D10" i="52"/>
  <c r="E10" i="52" s="1"/>
  <c r="E128" i="83" l="1"/>
  <c r="D128" i="83"/>
  <c r="C128" i="83"/>
  <c r="F126" i="83"/>
  <c r="F125" i="83"/>
  <c r="F124" i="83"/>
  <c r="F123" i="83"/>
  <c r="F122" i="83"/>
  <c r="F121" i="83"/>
  <c r="F120" i="83"/>
  <c r="F119" i="83"/>
  <c r="F118" i="83"/>
  <c r="F117" i="83"/>
  <c r="F116" i="83"/>
  <c r="F115" i="83"/>
  <c r="F114" i="83"/>
  <c r="F113" i="83"/>
  <c r="F112" i="83"/>
  <c r="F111" i="83"/>
  <c r="F110" i="83"/>
  <c r="F109" i="83"/>
  <c r="F108" i="83"/>
  <c r="F107" i="83"/>
  <c r="F106" i="83"/>
  <c r="F105" i="83"/>
  <c r="F104" i="83"/>
  <c r="F103" i="83"/>
  <c r="F102" i="83"/>
  <c r="F101" i="83"/>
  <c r="F100" i="83"/>
  <c r="F99" i="83"/>
  <c r="F98" i="83"/>
  <c r="F97" i="83"/>
  <c r="F96" i="83"/>
  <c r="F95" i="83"/>
  <c r="F94" i="83"/>
  <c r="F93" i="83"/>
  <c r="F92" i="83"/>
  <c r="F91" i="83"/>
  <c r="F90" i="83"/>
  <c r="F89" i="83"/>
  <c r="F88" i="83"/>
  <c r="F87" i="83"/>
  <c r="F86" i="83"/>
  <c r="F85" i="83"/>
  <c r="F84" i="83"/>
  <c r="F83" i="83"/>
  <c r="F82" i="83"/>
  <c r="F81" i="83"/>
  <c r="F80" i="83"/>
  <c r="F79" i="83"/>
  <c r="F78" i="83"/>
  <c r="F77" i="83"/>
  <c r="F76" i="83"/>
  <c r="F75" i="83"/>
  <c r="F74" i="83"/>
  <c r="F73" i="83"/>
  <c r="F72" i="83"/>
  <c r="F71" i="83"/>
  <c r="F70" i="83"/>
  <c r="F69" i="83"/>
  <c r="F59" i="83"/>
  <c r="F58" i="83"/>
  <c r="F57" i="83"/>
  <c r="F56" i="83"/>
  <c r="F55" i="83"/>
  <c r="F54" i="83"/>
  <c r="F53" i="83"/>
  <c r="F52" i="83"/>
  <c r="F51" i="83"/>
  <c r="F50" i="83"/>
  <c r="F49" i="83"/>
  <c r="F48" i="83"/>
  <c r="F47" i="83"/>
  <c r="F46" i="83"/>
  <c r="F45" i="83"/>
  <c r="F44" i="83"/>
  <c r="F43" i="83"/>
  <c r="F42" i="83"/>
  <c r="F41" i="83"/>
  <c r="F40" i="83"/>
  <c r="F39" i="83"/>
  <c r="F38" i="83"/>
  <c r="F37" i="83"/>
  <c r="F36" i="83"/>
  <c r="F35" i="83"/>
  <c r="F34" i="83"/>
  <c r="F33" i="83"/>
  <c r="F32" i="83"/>
  <c r="F31" i="83"/>
  <c r="F30" i="83"/>
  <c r="F29" i="83"/>
  <c r="F28" i="83"/>
  <c r="F27" i="83"/>
  <c r="F26" i="83"/>
  <c r="F25" i="83"/>
  <c r="F24" i="83"/>
  <c r="F23" i="83"/>
  <c r="F22" i="83"/>
  <c r="F21" i="83"/>
  <c r="F20" i="83"/>
  <c r="F19" i="83"/>
  <c r="F18" i="83"/>
  <c r="F17" i="83"/>
  <c r="F16" i="83"/>
  <c r="F15" i="83"/>
  <c r="F14" i="83"/>
  <c r="F13" i="83"/>
  <c r="F12" i="83"/>
  <c r="F11" i="83"/>
  <c r="F10" i="83"/>
  <c r="F128" i="83" l="1"/>
  <c r="B104" i="52"/>
  <c r="B56" i="52"/>
  <c r="D147" i="52"/>
  <c r="E147" i="52" s="1"/>
  <c r="C151" i="48"/>
  <c r="B13" i="75" s="1"/>
  <c r="B151" i="48"/>
  <c r="A54" i="50"/>
  <c r="Q114" i="76"/>
  <c r="Q115" i="76"/>
  <c r="Q116" i="76"/>
  <c r="Q117" i="76"/>
  <c r="Q118" i="76"/>
  <c r="Q119" i="76"/>
  <c r="Q120" i="76"/>
  <c r="Q121" i="76"/>
  <c r="Q122" i="76"/>
  <c r="Q123" i="76"/>
  <c r="Q124" i="76"/>
  <c r="Q125" i="76"/>
  <c r="Q126" i="76"/>
  <c r="Q127" i="76"/>
  <c r="Q128" i="76"/>
  <c r="Q129" i="76"/>
  <c r="Q130" i="76"/>
  <c r="Q131" i="76"/>
  <c r="Q132" i="76"/>
  <c r="Q133" i="76"/>
  <c r="Q134" i="76"/>
  <c r="Q135" i="76"/>
  <c r="Q136" i="76"/>
  <c r="Q137" i="76"/>
  <c r="Q138" i="76"/>
  <c r="Q139" i="76"/>
  <c r="Q140" i="76"/>
  <c r="Q141" i="76"/>
  <c r="Q142" i="76"/>
  <c r="Q143" i="76"/>
  <c r="Q144" i="76"/>
  <c r="Q145" i="76"/>
  <c r="Q146" i="76"/>
  <c r="Q147" i="76"/>
  <c r="Q148" i="76"/>
  <c r="Q149" i="76"/>
  <c r="Q113" i="76"/>
  <c r="Q64" i="76"/>
  <c r="Q65" i="76"/>
  <c r="Q66" i="76"/>
  <c r="Q67" i="76"/>
  <c r="Q68" i="76"/>
  <c r="Q69" i="76"/>
  <c r="Q70" i="76"/>
  <c r="Q71" i="76"/>
  <c r="Q72" i="76"/>
  <c r="Q73" i="76"/>
  <c r="Q74" i="76"/>
  <c r="Q75" i="76"/>
  <c r="Q76" i="76"/>
  <c r="Q77" i="76"/>
  <c r="Q78" i="76"/>
  <c r="Q79" i="76"/>
  <c r="Q80" i="76"/>
  <c r="Q81" i="76"/>
  <c r="Q82" i="76"/>
  <c r="Q83" i="76"/>
  <c r="Q84" i="76"/>
  <c r="Q85" i="76"/>
  <c r="Q86" i="76"/>
  <c r="Q87" i="76"/>
  <c r="Q88" i="76"/>
  <c r="Q89" i="76"/>
  <c r="Q90" i="76"/>
  <c r="Q91" i="76"/>
  <c r="Q92" i="76"/>
  <c r="Q93" i="76"/>
  <c r="Q94" i="76"/>
  <c r="Q95" i="76"/>
  <c r="Q96" i="76"/>
  <c r="Q97" i="76"/>
  <c r="Q98" i="76"/>
  <c r="Q99" i="76"/>
  <c r="Q100" i="76"/>
  <c r="Q63" i="76"/>
  <c r="Q13" i="76"/>
  <c r="Q14" i="76"/>
  <c r="Q15" i="76"/>
  <c r="Q16" i="76"/>
  <c r="Q17" i="76"/>
  <c r="Q18" i="76"/>
  <c r="Q19" i="76"/>
  <c r="Q20" i="76"/>
  <c r="Q21" i="76"/>
  <c r="Q22" i="76"/>
  <c r="Q23" i="76"/>
  <c r="Q24" i="76"/>
  <c r="Q25" i="76"/>
  <c r="Q26" i="76"/>
  <c r="Q27" i="76"/>
  <c r="Q28" i="76"/>
  <c r="Q29" i="76"/>
  <c r="Q30" i="76"/>
  <c r="Q31" i="76"/>
  <c r="Q32" i="76"/>
  <c r="Q33" i="76"/>
  <c r="Q34" i="76"/>
  <c r="Q35" i="76"/>
  <c r="Q36" i="76"/>
  <c r="Q37" i="76"/>
  <c r="Q38" i="76"/>
  <c r="Q39" i="76"/>
  <c r="Q40" i="76"/>
  <c r="Q41" i="76"/>
  <c r="Q42" i="76"/>
  <c r="Q43" i="76"/>
  <c r="Q44" i="76"/>
  <c r="Q45" i="76"/>
  <c r="Q46" i="76"/>
  <c r="Q47" i="76"/>
  <c r="Q48" i="76"/>
  <c r="Q49" i="76"/>
  <c r="Q12" i="76"/>
  <c r="P151" i="76"/>
  <c r="J151" i="76"/>
  <c r="E151" i="76"/>
  <c r="C151" i="76"/>
  <c r="A103" i="50"/>
  <c r="D151" i="76"/>
  <c r="F151" i="76"/>
  <c r="G151" i="76"/>
  <c r="H151" i="76"/>
  <c r="I151" i="76"/>
  <c r="K151" i="76"/>
  <c r="L151" i="76"/>
  <c r="M151" i="76"/>
  <c r="N151" i="76"/>
  <c r="O151" i="76"/>
  <c r="A101" i="52"/>
  <c r="A53" i="52"/>
  <c r="A105" i="76"/>
  <c r="A55" i="76"/>
  <c r="A107" i="48"/>
  <c r="A56" i="48"/>
  <c r="B151" i="76"/>
  <c r="D16" i="52"/>
  <c r="E16" i="52" s="1"/>
  <c r="D95" i="52"/>
  <c r="E95" i="52" s="1"/>
  <c r="D94" i="52"/>
  <c r="E94" i="52" s="1"/>
  <c r="D93" i="52"/>
  <c r="E93" i="52" s="1"/>
  <c r="D92" i="52"/>
  <c r="E92" i="52" s="1"/>
  <c r="D91" i="52"/>
  <c r="E91" i="52" s="1"/>
  <c r="D90" i="52"/>
  <c r="E90" i="52" s="1"/>
  <c r="D89" i="52"/>
  <c r="E89" i="52" s="1"/>
  <c r="D88" i="52"/>
  <c r="E88" i="52" s="1"/>
  <c r="D87" i="52"/>
  <c r="E87" i="52" s="1"/>
  <c r="D86" i="52"/>
  <c r="E86" i="52" s="1"/>
  <c r="D85" i="52"/>
  <c r="E85" i="52" s="1"/>
  <c r="D84" i="52"/>
  <c r="E84" i="52" s="1"/>
  <c r="D83" i="52"/>
  <c r="E83" i="52" s="1"/>
  <c r="D82" i="52"/>
  <c r="E82" i="52" s="1"/>
  <c r="D81" i="52"/>
  <c r="E81" i="52" s="1"/>
  <c r="D80" i="52"/>
  <c r="E80" i="52" s="1"/>
  <c r="D79" i="52"/>
  <c r="E79" i="52" s="1"/>
  <c r="D78" i="52"/>
  <c r="E78" i="52" s="1"/>
  <c r="D77" i="52"/>
  <c r="E77" i="52" s="1"/>
  <c r="D76" i="52"/>
  <c r="E76" i="52" s="1"/>
  <c r="D75" i="52"/>
  <c r="E75" i="52" s="1"/>
  <c r="D74" i="52"/>
  <c r="E74" i="52" s="1"/>
  <c r="D73" i="52"/>
  <c r="E73" i="52" s="1"/>
  <c r="D72" i="52"/>
  <c r="E72" i="52" s="1"/>
  <c r="D71" i="52"/>
  <c r="E71" i="52" s="1"/>
  <c r="D70" i="52"/>
  <c r="E70" i="52" s="1"/>
  <c r="D69" i="52"/>
  <c r="E69" i="52" s="1"/>
  <c r="D68" i="52"/>
  <c r="E68" i="52" s="1"/>
  <c r="D67" i="52"/>
  <c r="E67" i="52" s="1"/>
  <c r="D66" i="52"/>
  <c r="E66" i="52" s="1"/>
  <c r="D144" i="52"/>
  <c r="E144" i="52" s="1"/>
  <c r="B146" i="50"/>
  <c r="C146" i="50"/>
  <c r="B12" i="75" s="1"/>
  <c r="D11" i="52"/>
  <c r="D12" i="52"/>
  <c r="E12" i="52" s="1"/>
  <c r="D13" i="52"/>
  <c r="D14" i="52"/>
  <c r="E14" i="52" s="1"/>
  <c r="D15" i="52"/>
  <c r="E15" i="52" s="1"/>
  <c r="D17" i="52"/>
  <c r="E17" i="52" s="1"/>
  <c r="D18" i="52"/>
  <c r="E18" i="52" s="1"/>
  <c r="D19" i="52"/>
  <c r="E19" i="52" s="1"/>
  <c r="D20" i="52"/>
  <c r="E20" i="52" s="1"/>
  <c r="D21" i="52"/>
  <c r="E21" i="52" s="1"/>
  <c r="D22" i="52"/>
  <c r="E22" i="52" s="1"/>
  <c r="D23" i="52"/>
  <c r="E23" i="52" s="1"/>
  <c r="D24" i="52"/>
  <c r="E24" i="52" s="1"/>
  <c r="D25" i="52"/>
  <c r="E25" i="52" s="1"/>
  <c r="D26" i="52"/>
  <c r="E26" i="52" s="1"/>
  <c r="D27" i="52"/>
  <c r="E27" i="52" s="1"/>
  <c r="D28" i="52"/>
  <c r="E28" i="52" s="1"/>
  <c r="D29" i="52"/>
  <c r="E29" i="52" s="1"/>
  <c r="D30" i="52"/>
  <c r="E30" i="52" s="1"/>
  <c r="D31" i="52"/>
  <c r="E31" i="52" s="1"/>
  <c r="D32" i="52"/>
  <c r="E32" i="52" s="1"/>
  <c r="D33" i="52"/>
  <c r="E33" i="52" s="1"/>
  <c r="D34" i="52"/>
  <c r="E34" i="52" s="1"/>
  <c r="D35" i="52"/>
  <c r="E35" i="52" s="1"/>
  <c r="D36" i="52"/>
  <c r="E36" i="52" s="1"/>
  <c r="D37" i="52"/>
  <c r="E37" i="52" s="1"/>
  <c r="D38" i="52"/>
  <c r="E38" i="52" s="1"/>
  <c r="D39" i="52"/>
  <c r="E39" i="52" s="1"/>
  <c r="D40" i="52"/>
  <c r="E40" i="52" s="1"/>
  <c r="D41" i="52"/>
  <c r="E41" i="52" s="1"/>
  <c r="D42" i="52"/>
  <c r="E42" i="52" s="1"/>
  <c r="D43" i="52"/>
  <c r="E43" i="52" s="1"/>
  <c r="D44" i="52"/>
  <c r="E44" i="52" s="1"/>
  <c r="D45" i="52"/>
  <c r="E45" i="52" s="1"/>
  <c r="D46" i="52"/>
  <c r="E46" i="52" s="1"/>
  <c r="D47" i="52"/>
  <c r="E47" i="52" s="1"/>
  <c r="D59" i="52"/>
  <c r="E59" i="52" s="1"/>
  <c r="D60" i="52"/>
  <c r="E60" i="52" s="1"/>
  <c r="D61" i="52"/>
  <c r="E61" i="52" s="1"/>
  <c r="D62" i="52"/>
  <c r="E62" i="52" s="1"/>
  <c r="D63" i="52"/>
  <c r="E63" i="52" s="1"/>
  <c r="D64" i="52"/>
  <c r="E64" i="52" s="1"/>
  <c r="D65" i="52"/>
  <c r="E65" i="52" s="1"/>
  <c r="D107" i="52"/>
  <c r="E107" i="52" s="1"/>
  <c r="D108" i="52"/>
  <c r="E108" i="52" s="1"/>
  <c r="D109" i="52"/>
  <c r="E109" i="52" s="1"/>
  <c r="D110" i="52"/>
  <c r="E110" i="52" s="1"/>
  <c r="D111" i="52"/>
  <c r="E111" i="52" s="1"/>
  <c r="D112" i="52"/>
  <c r="E112" i="52" s="1"/>
  <c r="D113" i="52"/>
  <c r="E113" i="52" s="1"/>
  <c r="D114" i="52"/>
  <c r="E114" i="52" s="1"/>
  <c r="D115" i="52"/>
  <c r="E115" i="52" s="1"/>
  <c r="D116" i="52"/>
  <c r="E116" i="52" s="1"/>
  <c r="D117" i="52"/>
  <c r="E117" i="52" s="1"/>
  <c r="D118" i="52"/>
  <c r="E118" i="52" s="1"/>
  <c r="D119" i="52"/>
  <c r="E119" i="52" s="1"/>
  <c r="D120" i="52"/>
  <c r="E120" i="52" s="1"/>
  <c r="D121" i="52"/>
  <c r="E121" i="52" s="1"/>
  <c r="D122" i="52"/>
  <c r="E122" i="52" s="1"/>
  <c r="D123" i="52"/>
  <c r="E123" i="52" s="1"/>
  <c r="D124" i="52"/>
  <c r="E124" i="52" s="1"/>
  <c r="D125" i="52"/>
  <c r="E125" i="52" s="1"/>
  <c r="D126" i="52"/>
  <c r="E126" i="52" s="1"/>
  <c r="D127" i="52"/>
  <c r="E127" i="52" s="1"/>
  <c r="D128" i="52"/>
  <c r="E128" i="52" s="1"/>
  <c r="D129" i="52"/>
  <c r="E129" i="52" s="1"/>
  <c r="D130" i="52"/>
  <c r="E130" i="52" s="1"/>
  <c r="D131" i="52"/>
  <c r="E131" i="52" s="1"/>
  <c r="D132" i="52"/>
  <c r="E132" i="52" s="1"/>
  <c r="D133" i="52"/>
  <c r="E133" i="52" s="1"/>
  <c r="D134" i="52"/>
  <c r="E134" i="52" s="1"/>
  <c r="D135" i="52"/>
  <c r="E135" i="52" s="1"/>
  <c r="D136" i="52"/>
  <c r="E136" i="52" s="1"/>
  <c r="D137" i="52"/>
  <c r="E137" i="52" s="1"/>
  <c r="D138" i="52"/>
  <c r="E138" i="52" s="1"/>
  <c r="D139" i="52"/>
  <c r="E139" i="52" s="1"/>
  <c r="D140" i="52"/>
  <c r="E140" i="52" s="1"/>
  <c r="D141" i="52"/>
  <c r="E141" i="52" s="1"/>
  <c r="D142" i="52"/>
  <c r="E142" i="52" s="1"/>
  <c r="D143" i="52"/>
  <c r="E143" i="52" s="1"/>
  <c r="B146" i="52" l="1"/>
  <c r="B148" i="52" s="1"/>
  <c r="E11" i="52"/>
  <c r="D146" i="52"/>
  <c r="D148" i="52" s="1"/>
  <c r="B9" i="75"/>
  <c r="Q151" i="76"/>
  <c r="C11" i="75"/>
  <c r="C148" i="52"/>
  <c r="B10" i="75"/>
  <c r="E13" i="52"/>
  <c r="C8" i="75" l="1"/>
  <c r="C15" i="75" s="1"/>
  <c r="E148" i="52"/>
  <c r="E146" i="52"/>
  <c r="D13" i="75" l="1"/>
  <c r="D9" i="75"/>
  <c r="D12" i="75"/>
  <c r="D11" i="75"/>
  <c r="D10" i="75"/>
  <c r="D8" i="75"/>
  <c r="D15" i="75" l="1"/>
</calcChain>
</file>

<file path=xl/sharedStrings.xml><?xml version="1.0" encoding="utf-8"?>
<sst xmlns="http://schemas.openxmlformats.org/spreadsheetml/2006/main" count="1611" uniqueCount="641">
  <si>
    <t>PESOS</t>
  </si>
  <si>
    <t>%</t>
  </si>
  <si>
    <t>TOTAL</t>
  </si>
  <si>
    <t>PARTICIPACIONES A MUNICIPIOS</t>
  </si>
  <si>
    <t>(  pesos )</t>
  </si>
  <si>
    <t>MUNICIPIOS</t>
  </si>
  <si>
    <t>ESTIMADAS</t>
  </si>
  <si>
    <t>PAGADAS</t>
  </si>
  <si>
    <t>ACUITZIO</t>
  </si>
  <si>
    <t>AGUILILLA</t>
  </si>
  <si>
    <t>ALVARO OBREGON</t>
  </si>
  <si>
    <t>ANGAMACUTIRO</t>
  </si>
  <si>
    <t>ANGANGUEO</t>
  </si>
  <si>
    <t>APATZINGAN</t>
  </si>
  <si>
    <t>APORO</t>
  </si>
  <si>
    <t>AQUILA</t>
  </si>
  <si>
    <t>ARIO DE ROSALES</t>
  </si>
  <si>
    <t>ARTEAGA</t>
  </si>
  <si>
    <t>BRISEÑAS</t>
  </si>
  <si>
    <t>BUENA VISTA</t>
  </si>
  <si>
    <t>CARACUARO</t>
  </si>
  <si>
    <t>COAHUAYANA</t>
  </si>
  <si>
    <t>COALCOMAN</t>
  </si>
  <si>
    <t>COENEO</t>
  </si>
  <si>
    <t>CONTEPEC</t>
  </si>
  <si>
    <t>COPANDARO</t>
  </si>
  <si>
    <t>COTIJA</t>
  </si>
  <si>
    <t>CUITZEO</t>
  </si>
  <si>
    <t>CHARAPAN</t>
  </si>
  <si>
    <t>CHARO</t>
  </si>
  <si>
    <t>CHAVINDA</t>
  </si>
  <si>
    <t>CHERAN</t>
  </si>
  <si>
    <t>CHILCHOTA</t>
  </si>
  <si>
    <t>CHINICUILA</t>
  </si>
  <si>
    <t>CHUCANDIRO</t>
  </si>
  <si>
    <t>CHURINTZIO</t>
  </si>
  <si>
    <t>CHURUMUCO</t>
  </si>
  <si>
    <t>ECUANDUREO</t>
  </si>
  <si>
    <t>EPITACIO HUERTA</t>
  </si>
  <si>
    <t>ERONGARICUARO</t>
  </si>
  <si>
    <t>GABRIEL ZAMORA</t>
  </si>
  <si>
    <t>HIDALGO</t>
  </si>
  <si>
    <t>LA HUACANA</t>
  </si>
  <si>
    <t>HUANDACAREO</t>
  </si>
  <si>
    <t>HUANIQUEO</t>
  </si>
  <si>
    <t>HUETAMO</t>
  </si>
  <si>
    <t>HUIRAMBA</t>
  </si>
  <si>
    <t>INDAPARAPEO</t>
  </si>
  <si>
    <t>IRIMBO</t>
  </si>
  <si>
    <t>IXTLAN</t>
  </si>
  <si>
    <t>JACONA</t>
  </si>
  <si>
    <t>JIMENEZ</t>
  </si>
  <si>
    <t>JIQUILPAN</t>
  </si>
  <si>
    <t>JOSE SIXTO VERDUZCO</t>
  </si>
  <si>
    <t>JUAREZ</t>
  </si>
  <si>
    <t>JUNGAPEO</t>
  </si>
  <si>
    <t>LAGUNILLAS</t>
  </si>
  <si>
    <t>MADERO</t>
  </si>
  <si>
    <t>MARAVATIO</t>
  </si>
  <si>
    <t>MARCOS CASTELLANOS</t>
  </si>
  <si>
    <t>LAZARO CARDENAS</t>
  </si>
  <si>
    <t>MORELIA</t>
  </si>
  <si>
    <t>MORELOS</t>
  </si>
  <si>
    <t>MUGICA</t>
  </si>
  <si>
    <t>NAHUATZEN</t>
  </si>
  <si>
    <t>NOCUPETARO</t>
  </si>
  <si>
    <t>NVO PARANGARICUTIRO</t>
  </si>
  <si>
    <t>NUEVO URECHO</t>
  </si>
  <si>
    <t>NUMARAN</t>
  </si>
  <si>
    <t>OCAMPO</t>
  </si>
  <si>
    <t>PAJACUARAN</t>
  </si>
  <si>
    <t>PANINDICUARO</t>
  </si>
  <si>
    <t>PARACUARO</t>
  </si>
  <si>
    <t>PARACHO</t>
  </si>
  <si>
    <t>PATZCUARO</t>
  </si>
  <si>
    <t>PENJAMILLO</t>
  </si>
  <si>
    <t>PERIBAN</t>
  </si>
  <si>
    <t>LA PIEDAD</t>
  </si>
  <si>
    <t>PUREPERO</t>
  </si>
  <si>
    <t>PURUANDIRO</t>
  </si>
  <si>
    <t>QUERENDARO</t>
  </si>
  <si>
    <t>QUIROGA</t>
  </si>
  <si>
    <t>COJUMATLAN</t>
  </si>
  <si>
    <t>LOS REYES</t>
  </si>
  <si>
    <t>SAHUAYO</t>
  </si>
  <si>
    <t>SAN LUCAS</t>
  </si>
  <si>
    <t>SANTA ANA MAYA</t>
  </si>
  <si>
    <t>SALVADOR ESCALANTE</t>
  </si>
  <si>
    <t>SENGUIO</t>
  </si>
  <si>
    <t>SUSUPUATO</t>
  </si>
  <si>
    <t>TACAMBARO</t>
  </si>
  <si>
    <t>TANCITARO</t>
  </si>
  <si>
    <t>TANGAMANDAPIO</t>
  </si>
  <si>
    <t>TANGANCICUARO</t>
  </si>
  <si>
    <t>TANHUATO</t>
  </si>
  <si>
    <t>TARETAN</t>
  </si>
  <si>
    <t>TARIMBARO</t>
  </si>
  <si>
    <t>TEPALCATEPEC</t>
  </si>
  <si>
    <t>TINGAMBATO</t>
  </si>
  <si>
    <t>TINGUINDIN</t>
  </si>
  <si>
    <t>TIQUICHEO DE N.</t>
  </si>
  <si>
    <t>TLALPUJAHUA</t>
  </si>
  <si>
    <t>TLAZAZALCA</t>
  </si>
  <si>
    <t>TOCUMBO</t>
  </si>
  <si>
    <t>TUMBISCATIO</t>
  </si>
  <si>
    <t>TURICATO</t>
  </si>
  <si>
    <t>TUXPAN</t>
  </si>
  <si>
    <t>TUZANTLA</t>
  </si>
  <si>
    <t>TZINTZUNTZAN</t>
  </si>
  <si>
    <t>TZITZIO</t>
  </si>
  <si>
    <t>URUAPAN</t>
  </si>
  <si>
    <t>VENUSTIANO CARRANZA</t>
  </si>
  <si>
    <t>VILLAMAR</t>
  </si>
  <si>
    <t>VISTA HERMOSA</t>
  </si>
  <si>
    <t>YURECUARO</t>
  </si>
  <si>
    <t>ZACAPU</t>
  </si>
  <si>
    <t>ZAMORA</t>
  </si>
  <si>
    <t>ZINAPARO</t>
  </si>
  <si>
    <t>ZINAPECUARO</t>
  </si>
  <si>
    <t>ZIRACUARETIRO</t>
  </si>
  <si>
    <t>ZITACUARO</t>
  </si>
  <si>
    <t>S U M A S</t>
  </si>
  <si>
    <t>FONDO DE APORTACIONES PARA LA INFRAESTRUCTURA SOCIAL MUNICIPAL</t>
  </si>
  <si>
    <t>M U N I C I P I O S</t>
  </si>
  <si>
    <t>PAGADA</t>
  </si>
  <si>
    <t xml:space="preserve">FONDO DE APORTACIONES PARA EL FORTALECIMIENTO DE LOS MUNICIPIOS </t>
  </si>
  <si>
    <t xml:space="preserve">Y LAS DEMARCACIONES TERRITORIALES DEL DISTRITO FEDERAL </t>
  </si>
  <si>
    <t>TOTAL DE PARTICIPACIONES</t>
  </si>
  <si>
    <t>PARTICIPACIONES A MUNICIPIOS  POR FONDO, PAGADAS</t>
  </si>
  <si>
    <t>DIFERENCIA DE PARTICIPACIONES PAGADAS CONTRA ESTIMADAS</t>
  </si>
  <si>
    <t>NUEVO PARANGARICUTIRO</t>
  </si>
  <si>
    <t xml:space="preserve">NUMARAN </t>
  </si>
  <si>
    <t xml:space="preserve">TINGAMBATO </t>
  </si>
  <si>
    <t xml:space="preserve">TUXPAN </t>
  </si>
  <si>
    <t>PORCENTAJE</t>
  </si>
  <si>
    <t>PARTICIPACIONES Y APORTACIONES A MUNICIPIOS</t>
  </si>
  <si>
    <t>APORTACIONES A MUNICIPIOS</t>
  </si>
  <si>
    <t>FONDO</t>
  </si>
  <si>
    <t>PARTICIPACIONES A MUNICIPIOS POR CUOTAS DE PEAJE</t>
  </si>
  <si>
    <t xml:space="preserve">JOSE SIXTO VERDUZCO           </t>
  </si>
  <si>
    <t>(Pesos)</t>
  </si>
  <si>
    <t xml:space="preserve"> LA PIEDAD  (CAPUFE)</t>
  </si>
  <si>
    <t>IMP. ESP.</t>
  </si>
  <si>
    <t>FONDO DE</t>
  </si>
  <si>
    <t>IMP. SOBRE</t>
  </si>
  <si>
    <t>IMPUESTO</t>
  </si>
  <si>
    <t>IMP. A LA</t>
  </si>
  <si>
    <t>DE</t>
  </si>
  <si>
    <t>SOBRE</t>
  </si>
  <si>
    <t>COMP.</t>
  </si>
  <si>
    <t>LOT., RIFAS,</t>
  </si>
  <si>
    <t>VENTA  FINAL</t>
  </si>
  <si>
    <t>GENERAL</t>
  </si>
  <si>
    <t>FOMENTO</t>
  </si>
  <si>
    <t>PROD. Y</t>
  </si>
  <si>
    <t>DEL</t>
  </si>
  <si>
    <t>AUTOMOV.</t>
  </si>
  <si>
    <t>SORTEOS</t>
  </si>
  <si>
    <t>DE GASOL.</t>
  </si>
  <si>
    <t>MPAL.</t>
  </si>
  <si>
    <t>SERVICIOS</t>
  </si>
  <si>
    <t>I.S.A.N.</t>
  </si>
  <si>
    <t>NUEVOS</t>
  </si>
  <si>
    <t>Y CONC.</t>
  </si>
  <si>
    <t>Y DIESEL</t>
  </si>
  <si>
    <t>M  U  N  I  C  I  P  I  O  S</t>
  </si>
  <si>
    <t xml:space="preserve">ACUITZIO                      </t>
  </si>
  <si>
    <t xml:space="preserve">AGUILILLA                     </t>
  </si>
  <si>
    <t xml:space="preserve">ALVARO OBREGON                </t>
  </si>
  <si>
    <t xml:space="preserve">ANGAMACUTIRO                  </t>
  </si>
  <si>
    <t xml:space="preserve">ANGANGUEO                     </t>
  </si>
  <si>
    <t xml:space="preserve">APATZINGAN                    </t>
  </si>
  <si>
    <t xml:space="preserve">APORO                         </t>
  </si>
  <si>
    <t xml:space="preserve">AQUILA                        </t>
  </si>
  <si>
    <t xml:space="preserve">ARIO                          </t>
  </si>
  <si>
    <t xml:space="preserve">ARTEAGA                       </t>
  </si>
  <si>
    <t xml:space="preserve">BRISEÑAS                      </t>
  </si>
  <si>
    <t xml:space="preserve">BUENA VISTA                   </t>
  </si>
  <si>
    <t xml:space="preserve">CARACUARO                     </t>
  </si>
  <si>
    <t xml:space="preserve">COAHUAYANA                    </t>
  </si>
  <si>
    <t xml:space="preserve">COALCOMAN                     </t>
  </si>
  <si>
    <t xml:space="preserve">COENEO                        </t>
  </si>
  <si>
    <t xml:space="preserve">CONTEPEC                      </t>
  </si>
  <si>
    <t xml:space="preserve">COPANDARO                     </t>
  </si>
  <si>
    <t xml:space="preserve">COTIJA                        </t>
  </si>
  <si>
    <t xml:space="preserve">CUITZEO                       </t>
  </si>
  <si>
    <t xml:space="preserve">CHARAPAN                      </t>
  </si>
  <si>
    <t xml:space="preserve">CHARO                         </t>
  </si>
  <si>
    <t xml:space="preserve">CHAVINDA                      </t>
  </si>
  <si>
    <t xml:space="preserve">CHERAN                        </t>
  </si>
  <si>
    <t xml:space="preserve">CHILCHOTA                     </t>
  </si>
  <si>
    <t xml:space="preserve">CHINICUILA                    </t>
  </si>
  <si>
    <t xml:space="preserve">CHUCANDIRO                    </t>
  </si>
  <si>
    <t xml:space="preserve">CHURINTZIO                    </t>
  </si>
  <si>
    <t xml:space="preserve">CHURUMUCO                     </t>
  </si>
  <si>
    <t xml:space="preserve">ECUANDUREO                    </t>
  </si>
  <si>
    <t xml:space="preserve">EPITACIO HUERTA               </t>
  </si>
  <si>
    <t xml:space="preserve">ERONGARICUARO                 </t>
  </si>
  <si>
    <t xml:space="preserve">GABRIEL ZAMORA                </t>
  </si>
  <si>
    <t xml:space="preserve">HIDALGO                       </t>
  </si>
  <si>
    <t xml:space="preserve">LA HUACANA                    </t>
  </si>
  <si>
    <t xml:space="preserve">HUANDACAREO                   </t>
  </si>
  <si>
    <t xml:space="preserve">HUANIQUEO                     </t>
  </si>
  <si>
    <t xml:space="preserve">HUETAMO                       </t>
  </si>
  <si>
    <t xml:space="preserve">HUIRAMBA                      </t>
  </si>
  <si>
    <t xml:space="preserve">INDAPARAPEO                   </t>
  </si>
  <si>
    <t xml:space="preserve">IRIMBO                        </t>
  </si>
  <si>
    <t xml:space="preserve">IXTLAN                        </t>
  </si>
  <si>
    <t xml:space="preserve">JACONA                        </t>
  </si>
  <si>
    <t xml:space="preserve">JIMENEZ                       </t>
  </si>
  <si>
    <t xml:space="preserve">JIQUILPAN                     </t>
  </si>
  <si>
    <t xml:space="preserve">JUAREZ                        </t>
  </si>
  <si>
    <t xml:space="preserve">JUNGAPEO                      </t>
  </si>
  <si>
    <t xml:space="preserve">LAGUNILLAS                    </t>
  </si>
  <si>
    <t xml:space="preserve">MADERO                        </t>
  </si>
  <si>
    <t xml:space="preserve">MARAVATIO                     </t>
  </si>
  <si>
    <t xml:space="preserve">MARCOS CASTELLANOS            </t>
  </si>
  <si>
    <t xml:space="preserve">LAZARO CARDENAS               </t>
  </si>
  <si>
    <t xml:space="preserve">MORELIA                       </t>
  </si>
  <si>
    <t xml:space="preserve">MORELOS                       </t>
  </si>
  <si>
    <t xml:space="preserve">MUGICA                        </t>
  </si>
  <si>
    <t xml:space="preserve">NAHUATZEN                     </t>
  </si>
  <si>
    <t xml:space="preserve">NOCUPETARO                    </t>
  </si>
  <si>
    <t xml:space="preserve">NUEVO PARANGARICUTIRO         </t>
  </si>
  <si>
    <t xml:space="preserve">NUEVO URECHO                  </t>
  </si>
  <si>
    <t xml:space="preserve">NUMARAN                       </t>
  </si>
  <si>
    <t xml:space="preserve">OCAMPO                        </t>
  </si>
  <si>
    <t xml:space="preserve">PAJACUARAN                    </t>
  </si>
  <si>
    <t xml:space="preserve">PANINDICUARO                  </t>
  </si>
  <si>
    <t xml:space="preserve">PARACUARO                     </t>
  </si>
  <si>
    <t xml:space="preserve">PARACHO                       </t>
  </si>
  <si>
    <t xml:space="preserve">PATZCUARO                     </t>
  </si>
  <si>
    <t xml:space="preserve">PENJAMILLO                    </t>
  </si>
  <si>
    <t xml:space="preserve">PERIBAN                       </t>
  </si>
  <si>
    <t xml:space="preserve">LA PIEDAD                     </t>
  </si>
  <si>
    <t xml:space="preserve">PUREPERO                      </t>
  </si>
  <si>
    <t xml:space="preserve">PURUANDIRO                    </t>
  </si>
  <si>
    <t xml:space="preserve">QUERENDARO                    </t>
  </si>
  <si>
    <t xml:space="preserve">QUIROGA                       </t>
  </si>
  <si>
    <t xml:space="preserve">COJUMATLAN DE RÉGULES         </t>
  </si>
  <si>
    <t xml:space="preserve">LOS REYES                     </t>
  </si>
  <si>
    <t xml:space="preserve">SAHUAYO                       </t>
  </si>
  <si>
    <t xml:space="preserve">SAN LUCAS                     </t>
  </si>
  <si>
    <t xml:space="preserve">SANTA ANA MAYA                </t>
  </si>
  <si>
    <t xml:space="preserve">SALVADOR ESCALANTE            </t>
  </si>
  <si>
    <t xml:space="preserve">SENGUIO                       </t>
  </si>
  <si>
    <t xml:space="preserve">SUSUPUATO                     </t>
  </si>
  <si>
    <t xml:space="preserve">TACAMBARO                     </t>
  </si>
  <si>
    <t xml:space="preserve">TANCITARO                     </t>
  </si>
  <si>
    <t xml:space="preserve">TANGAMANDAPIO                 </t>
  </si>
  <si>
    <t xml:space="preserve">TANGANCICUARO                 </t>
  </si>
  <si>
    <t xml:space="preserve">TANHUATO                      </t>
  </si>
  <si>
    <t xml:space="preserve">TARETAN                       </t>
  </si>
  <si>
    <t xml:space="preserve">TARIMBARO                     </t>
  </si>
  <si>
    <t xml:space="preserve">TEPALCATEPEC                  </t>
  </si>
  <si>
    <t xml:space="preserve">TINGAMBATO                    </t>
  </si>
  <si>
    <t xml:space="preserve">TINGUINDIN                    </t>
  </si>
  <si>
    <t xml:space="preserve">TIQUICHEO DE N. ROMERO        </t>
  </si>
  <si>
    <t xml:space="preserve">TLALPUJAHUA                   </t>
  </si>
  <si>
    <t xml:space="preserve">TLAZAZALCA                    </t>
  </si>
  <si>
    <t xml:space="preserve">TOCUMBO                       </t>
  </si>
  <si>
    <t xml:space="preserve">TUMBISCATIO                   </t>
  </si>
  <si>
    <t xml:space="preserve">TURICATO                      </t>
  </si>
  <si>
    <t xml:space="preserve">TUXPAN                        </t>
  </si>
  <si>
    <t xml:space="preserve">TUZANTLA                      </t>
  </si>
  <si>
    <t xml:space="preserve">TZINTZUNTZAN                  </t>
  </si>
  <si>
    <t xml:space="preserve">TZITZIO                       </t>
  </si>
  <si>
    <t xml:space="preserve">URUAPAN                       </t>
  </si>
  <si>
    <t xml:space="preserve">VENUSTIANO CARRANZA           </t>
  </si>
  <si>
    <t xml:space="preserve">VILLAMAR                      </t>
  </si>
  <si>
    <t xml:space="preserve">VISTA HERMOSA                 </t>
  </si>
  <si>
    <t xml:space="preserve">YURECUARO                     </t>
  </si>
  <si>
    <t xml:space="preserve">ZACAPU                        </t>
  </si>
  <si>
    <t xml:space="preserve">ZAMORA                        </t>
  </si>
  <si>
    <t xml:space="preserve">ZINAPARO                      </t>
  </si>
  <si>
    <t xml:space="preserve">ZINAPECUARO                   </t>
  </si>
  <si>
    <t xml:space="preserve">ZIRACUARETIRO                 </t>
  </si>
  <si>
    <t xml:space="preserve">ZITACUARO                     </t>
  </si>
  <si>
    <t>ESTIMADA</t>
  </si>
  <si>
    <t>ISR</t>
  </si>
  <si>
    <t>1.- Se incluyen los pagos realizados a diversos municipios del Estado por concepto del Fondo ISR.</t>
  </si>
  <si>
    <t>(FEIEF)</t>
  </si>
  <si>
    <t>MUNICIPAL</t>
  </si>
  <si>
    <t>FISCALIZACIÓN</t>
  </si>
  <si>
    <t>Y RECAUDACIÓN</t>
  </si>
  <si>
    <t>FONDO DE INFRAESTRUCTURA SOCIAL MUNICIPAL ( FAISM-DF)</t>
  </si>
  <si>
    <t>FONDO PARA EL FORTALECIMIENTO DE LOS MUNICIPIOS ( FORTAMUN-DF )</t>
  </si>
  <si>
    <t>INCENTIVOS</t>
  </si>
  <si>
    <t>POR ENAJENAC.</t>
  </si>
  <si>
    <t>DE BIENES</t>
  </si>
  <si>
    <t>INMUEBLES</t>
  </si>
  <si>
    <t>IMP.A LA VTA.</t>
  </si>
  <si>
    <t>FINAL DE BEBIDAS</t>
  </si>
  <si>
    <t>CON CONTENIDO</t>
  </si>
  <si>
    <t>ALCOHÓLICO</t>
  </si>
  <si>
    <t>NOTAS:</t>
  </si>
  <si>
    <t xml:space="preserve"> </t>
  </si>
  <si>
    <t>GOBIERNO DEL ESTADO DE MICHOACÁN DE OCAMPO</t>
  </si>
  <si>
    <t>APORTACIÓN</t>
  </si>
  <si>
    <t>GOBIERNO DEL ESTADO DE MICHOACAN DE OCAMPO</t>
  </si>
  <si>
    <t>PAGOS DISTINTOS A PARTICIPACIONES A MUNICIPIOS</t>
  </si>
  <si>
    <t>OTROS PAGOS</t>
  </si>
  <si>
    <t>RECURSOS</t>
  </si>
  <si>
    <t>ESTIMULO</t>
  </si>
  <si>
    <t>PAGOS</t>
  </si>
  <si>
    <t>CLAVE</t>
  </si>
  <si>
    <t>MUNICIPIO</t>
  </si>
  <si>
    <t>EXTRAORD.</t>
  </si>
  <si>
    <t>FISCAL</t>
  </si>
  <si>
    <t>DERIVADOS</t>
  </si>
  <si>
    <t>SUMA</t>
  </si>
  <si>
    <t>BUEN FIN</t>
  </si>
  <si>
    <t>DE AUDITORÍAS</t>
  </si>
  <si>
    <t xml:space="preserve">ÁLVARO OBREGÓN                </t>
  </si>
  <si>
    <t xml:space="preserve">APATZINGÁN                    </t>
  </si>
  <si>
    <t xml:space="preserve">CARÁCUARO                     </t>
  </si>
  <si>
    <t xml:space="preserve">COALCOMÁN                     </t>
  </si>
  <si>
    <t xml:space="preserve">COPÁNDARO                     </t>
  </si>
  <si>
    <t xml:space="preserve">CHERÁN                        </t>
  </si>
  <si>
    <t xml:space="preserve">CHUCÁNDIRO                    </t>
  </si>
  <si>
    <t xml:space="preserve">ERONGARÍCUARO                 </t>
  </si>
  <si>
    <t xml:space="preserve">IXTLÁN                        </t>
  </si>
  <si>
    <t xml:space="preserve">JIMÉNEZ                       </t>
  </si>
  <si>
    <t xml:space="preserve">JUÁREZ                        </t>
  </si>
  <si>
    <t xml:space="preserve">MARAVATÍO                     </t>
  </si>
  <si>
    <t xml:space="preserve">LÁZARO CÁRDENAS               </t>
  </si>
  <si>
    <t xml:space="preserve">MÚGICA                        </t>
  </si>
  <si>
    <t xml:space="preserve">NOCUPÉTARO                    </t>
  </si>
  <si>
    <t xml:space="preserve">NUMARÁN                       </t>
  </si>
  <si>
    <t xml:space="preserve">PAJACUARÁN                    </t>
  </si>
  <si>
    <t xml:space="preserve">PANINDÍCUARO                  </t>
  </si>
  <si>
    <t xml:space="preserve">PARÁCUARO                     </t>
  </si>
  <si>
    <t xml:space="preserve">PÁTZCUARO                     </t>
  </si>
  <si>
    <t xml:space="preserve">PERIBÁN                       </t>
  </si>
  <si>
    <t xml:space="preserve">PURÉPERO                      </t>
  </si>
  <si>
    <t xml:space="preserve">PURUÁNDIRO                    </t>
  </si>
  <si>
    <t xml:space="preserve">QUERÉNDARO                    </t>
  </si>
  <si>
    <t xml:space="preserve">COJUMATLÁN DE RÉGULES         </t>
  </si>
  <si>
    <t xml:space="preserve">TACÁMBARO                     </t>
  </si>
  <si>
    <t xml:space="preserve">TANCÍTARO                     </t>
  </si>
  <si>
    <t xml:space="preserve">TANGANCÍCUARO                 </t>
  </si>
  <si>
    <t xml:space="preserve">TARÍMBARO                     </t>
  </si>
  <si>
    <t xml:space="preserve">TINGÜINDÍN                    </t>
  </si>
  <si>
    <t xml:space="preserve">TUMBISCATÍO                   </t>
  </si>
  <si>
    <t xml:space="preserve">YURÉCUARO                     </t>
  </si>
  <si>
    <t xml:space="preserve">ZINÁPARO                      </t>
  </si>
  <si>
    <t xml:space="preserve">ZINAPÉCUARO                   </t>
  </si>
  <si>
    <t xml:space="preserve">ZITÁCUARO                     </t>
  </si>
  <si>
    <t xml:space="preserve">JOSÉ SIXTO VERDUZCO           </t>
  </si>
  <si>
    <t>POR EL  PERÍODO  DEL 1o. DE ENERO AL 31 DE MARZO DEL AÑO 2026.</t>
  </si>
  <si>
    <t>PARTICIPACIONES  AL PRIMER TRIMESTRE DEL AÑO 2026.</t>
  </si>
  <si>
    <t>POR EL PERÍODO DEL 1o. DE ENERO AL 31 DE MARZO DEL AÑO 2026.</t>
  </si>
  <si>
    <t>POR EL  PERÍODO  DEL 1o. DE ENERO AL 31 DE MARZO AÑO 2026.</t>
  </si>
  <si>
    <t>POR EL  PERIODO  DEL 1o. DE ENERO AL 31 DE MARZO DEL AÑO 2026.</t>
  </si>
  <si>
    <t>PARTICIPACIONES A COMUNIDADES INDIGENAS POR FONDO, PAGADAS</t>
  </si>
  <si>
    <t>C  O  M  U  N  I  D  A  D  E  S</t>
  </si>
  <si>
    <t>EL COIRE</t>
  </si>
  <si>
    <t>SANTIAGO AZAJO</t>
  </si>
  <si>
    <t>SAN FELIPE DE LOS HERREROS</t>
  </si>
  <si>
    <t>OCUMICHO</t>
  </si>
  <si>
    <t>SANTA CRUZ TANACO</t>
  </si>
  <si>
    <t>SAN JUAN CARAPAN</t>
  </si>
  <si>
    <t>SAN FRANCISCO ICHÁN</t>
  </si>
  <si>
    <t>SAN SEBASTIAN HUÁNCITO</t>
  </si>
  <si>
    <t>JARÁCUARO</t>
  </si>
  <si>
    <t>SAN MATÍAS EL GRANDE</t>
  </si>
  <si>
    <t>TUPÁTARO</t>
  </si>
  <si>
    <t>ARANTEPACUA</t>
  </si>
  <si>
    <t>COMACHUEN</t>
  </si>
  <si>
    <t>SANTA MARIA SEVINA</t>
  </si>
  <si>
    <t>TURICUARO</t>
  </si>
  <si>
    <t>SAN CRISTOBAL</t>
  </si>
  <si>
    <t>CHERANATZICURIN</t>
  </si>
  <si>
    <t>SAN MATEO AHUIRAN</t>
  </si>
  <si>
    <t>SAN MIGUEL POMACUARAN</t>
  </si>
  <si>
    <t>QUINCEO</t>
  </si>
  <si>
    <t>ARANZA</t>
  </si>
  <si>
    <t>ISLA DE JANITZIO</t>
  </si>
  <si>
    <t>ISLA DE TECUENA</t>
  </si>
  <si>
    <t>URANDÉN DE MORELOS</t>
  </si>
  <si>
    <t>SAN FRANCISCO PERIBÁN</t>
  </si>
  <si>
    <t>SANTA FE DE LA LAGUNA</t>
  </si>
  <si>
    <t>BARRIO EL CALVARIO</t>
  </si>
  <si>
    <t>SAN BENITO DE PALERMO</t>
  </si>
  <si>
    <t>JESUS DIAZ TSIRIO</t>
  </si>
  <si>
    <t>ZACÁN</t>
  </si>
  <si>
    <t>SICUICHO</t>
  </si>
  <si>
    <t>PAMATACUARO</t>
  </si>
  <si>
    <t>SAN ISIDRO</t>
  </si>
  <si>
    <t>CHAPA NUEVO</t>
  </si>
  <si>
    <t>TARECUATO</t>
  </si>
  <si>
    <t>LA CANTERA</t>
  </si>
  <si>
    <t>TOMENDÁN</t>
  </si>
  <si>
    <t>PICHATARO</t>
  </si>
  <si>
    <t>ANGAHUAN</t>
  </si>
  <si>
    <t>NUEVO. ZIROSTO</t>
  </si>
  <si>
    <t>JUCUTACATO</t>
  </si>
  <si>
    <t>SANTA ANA ZIROSTO</t>
  </si>
  <si>
    <t>SAN ANGEL ZURUMUCAPIO</t>
  </si>
  <si>
    <t>CRESCENCIO MORALES</t>
  </si>
  <si>
    <t>DONACIANO OJEDA</t>
  </si>
  <si>
    <t>CARPINTEROS</t>
  </si>
  <si>
    <t>FRANCISCO SERRATO</t>
  </si>
  <si>
    <t>PAGO A COMUNIDADES POR EL PERÍODO DEL 1o. DE ENERO AL 31 DE MARZO DEL AÑO 2026.</t>
  </si>
  <si>
    <t>NOMBRE DE LA COMUNIDAD</t>
  </si>
  <si>
    <t xml:space="preserve">PARTICIPACIONES A MUNICIPIOS </t>
  </si>
  <si>
    <t>IMPORTE</t>
  </si>
  <si>
    <t>SUMA DE PARTICIPACIONES Y APORTACIONES A MUNICIPIOS</t>
  </si>
  <si>
    <t>NOTA: Esta tabla es de carácter informativo, ya que estos importes se encuentran incluidos en los municipios respectivos.</t>
  </si>
  <si>
    <t>1.- Se incluyen pagos por convenios de carácter estatal; para solventar observaciones de órganos fiscalizadores; y estimulo fiscal por pagos en medios electrónicos; estos no considerados participaciones, en términos de la Ley de Coordinación Fiscal federal y estatal.</t>
  </si>
  <si>
    <t>Gobierno del Estado de Michoacán de Ocampo</t>
  </si>
  <si>
    <t>Fondo de Aportaciones Estatales para la Infraestructura de los Servicios Públicos Municipales</t>
  </si>
  <si>
    <t>Del 1 de Enero al 31 de Marzo de 2026</t>
  </si>
  <si>
    <t>FOLIO</t>
  </si>
  <si>
    <t>PROVEEDOR</t>
  </si>
  <si>
    <t>EJECUTOR DE LA OBRA</t>
  </si>
  <si>
    <t>OBRA</t>
  </si>
  <si>
    <t>AUTORIZADO</t>
  </si>
  <si>
    <t>MARZO</t>
  </si>
  <si>
    <t>ABRIL</t>
  </si>
  <si>
    <t>MAYO</t>
  </si>
  <si>
    <t>JUNIO</t>
  </si>
  <si>
    <t>JULIO</t>
  </si>
  <si>
    <t>AGOSTO</t>
  </si>
  <si>
    <t>SEPTIEMBRE</t>
  </si>
  <si>
    <t>OCTUBRE</t>
  </si>
  <si>
    <t>NOVIEMBRE</t>
  </si>
  <si>
    <t>DICIEMBRE</t>
  </si>
  <si>
    <t>DEVENGADO</t>
  </si>
  <si>
    <t>AVANCE FINANCIERO</t>
  </si>
  <si>
    <t>S/FOLIO</t>
  </si>
  <si>
    <t>ARIO</t>
  </si>
  <si>
    <t xml:space="preserve">AMPLIACIÓN Y REMODELACIÓN DE UNIDAD DEPORTIVA EN ARIO DE ROSALES, MUNICIPIO DE ARIO, MICHOACÁN DE OCAMPO </t>
  </si>
  <si>
    <t>A</t>
  </si>
  <si>
    <t>BUENAVISTA</t>
  </si>
  <si>
    <t>CONSTRUCCIÓN DE DRENAJE SANITARIO EN CALLES VARIAS DE LA LOCALIDAD DEL CHAMIZAL EN EL MUNICIPIO DE BUENAVISTA MICHOACÁN</t>
  </si>
  <si>
    <t>PROYECTO INTEGRAL DE DRENAJE PLUVIAL, AGUA POTABLE Y PAVIMENTACIÓN EN LA CALLE NACIONAL PTE. EN LA LOCALIDAD DE CHILCHOTA</t>
  </si>
  <si>
    <t>REHABILITACIÓN DE PAVIMENTACIÓN, DRENAJE SANITARIO Y RED DE AGUA ENTUBADA EN CHINICUILA, MICHOACÁN, EN LA LOCALIDAD DE VILLA VICTORIA, EN LA CALLE MELCHOR OCAMPO.</t>
  </si>
  <si>
    <t>CONSTRUCCIÓN DE RED DE AGUA POTABLE, DRENAJE SANITARIO Y PAVIMENTACIÓN DE LA CALLE EJERCITO NACIONAL ENTRE LA AV. BENITO JUAREZ Y LA AV. ANA MARÍA RENDON, COLONIA CENTRO EN LA LOCALIDAD DE COAHUAYANA DE HIDALGO MUNICIPIO DE COAHUAYANA MICHOACAN</t>
  </si>
  <si>
    <t>COMUNIDAD INDIGENA SAN MATÍAS EL GRANDE</t>
  </si>
  <si>
    <t>CONSTRUCCIÓN DE PAVIMENTO HIDRÁULICO EN LA CALLE 16 DE SEPTIEMBRE, COL. PIEDRA AZUL, EN LA LOCALIDAD DE SAN MATÍAS EL GRANDE, DEL MUNICIPIO DE HIDALGO MICHOACÁN</t>
  </si>
  <si>
    <t>COMUNIDAD INDÍGENA BARRIO DEL CALVARIO VILLA DE QUIROGA</t>
  </si>
  <si>
    <t>PAVIMENTACIÓN Y ACOMETIDAS DE LA CALLE NIÑOS HEROES DE LA LOCALIDAD INDIGENA DEL BARRIO DEL CALVARIO, MUNICIPIO DE QUIROGA MICHOACAN.</t>
  </si>
  <si>
    <t>COMUNIDAD INDIGENA CARAPAN</t>
  </si>
  <si>
    <t>CONSTRUCCION DE PAVIMENTO HIDRAULICO AGUA POTABLE Y DRENAJE EN LA COMUNIDAD DE SAN JUAN CARAPAN MICH CALLE VASCO DE QUIROGA TZAMPASI</t>
  </si>
  <si>
    <t>COMUNIDAD INDÍGENA DE CHERÁN-ATZICURI</t>
  </si>
  <si>
    <t>RECONSTRUCCION DE PAVIMENTO CON CONCRETO HIDRAULICO Y RED DE AGUA POTABLE EN LA CALLE VASCO DE QUIROGA, PRIMER CUARTEL</t>
  </si>
  <si>
    <t>COMUNIDAD INDÍGENA DE SAN FELIPE DE LOS HERREROS</t>
  </si>
  <si>
    <t>CONSTRUCCIÓN DE ANDADOR PEATONAL SOBRE LA CARRETERA HACIA LA ESC. SEC. FED. DE LA LOCALIDAD DE SAN FELIPE DE LOS HERREROS, MICHOACÁN</t>
  </si>
  <si>
    <t>COMUNIDAD INDÍGENA DE SANTA CRUZ TANACO</t>
  </si>
  <si>
    <t>CONSTRUCCIÓN DE ANDADOR PEATONAL EN LA CALLE EMILIANO ZAPATA DE LA LOCALIDAD DE SANTA CRUZ TANACO, MUNICIPIO DE CHERÁN MICH.</t>
  </si>
  <si>
    <t>CHERÁN</t>
  </si>
  <si>
    <t>COMUNIDAD INDÍGENA DE TARECUATO</t>
  </si>
  <si>
    <t>CONSTRUCCIÓN DE DE ANDADOR PEATONAL, EN TANGAMANDAPIO, LOCALIDAD DE TARECUATO, BARRIO CHICO, AVENIDA JUAREZ, TRAMO SECUNDARIA FEDERAL - CALLE VIRGEN.</t>
  </si>
  <si>
    <t>CONSTRUCCIÓN DE DRENAJE PLUVIAL, EN TANGAMANDAPIO, LOCALIDAD DE TARECUATO, BARRIO CHICO, CALLE OCAMPO TRAMO BARRANCA CON CALLE 20 DE NOVIEMBRE,</t>
  </si>
  <si>
    <t>COMUNIDAD INDIGENA EL COIRE</t>
  </si>
  <si>
    <t>REHABILITACIÓN DE CANCHA DE USOS MÚLTIPLES EN LA LOCALIDAD DE MOTÍN  DEL ORO, COMUNIDAD INDÍGENA EL COIRE</t>
  </si>
  <si>
    <t>COMUNIDAD INDIGENA HUANCITO</t>
  </si>
  <si>
    <t>PAVIMENTACIÓN CON PIEDRA AHOGADA EN LA CALLE NACIONAL FRENTE A LA PLAZA DE LA COMUNIDAD INDIGENA DE HUANCITO, MUNICIPIO DE CHILCHOTA, MICHOACÁN</t>
  </si>
  <si>
    <t>COMUNIDAD INDIGENA JESÚS DIAZ TSIRIO</t>
  </si>
  <si>
    <t>REHABILITACIÓN DE LA CALLE EMILIANO ZAPATA 1RA ETAPA CON CONCRETO HIDRÁULICO EN LA LOCALIDAD DE  J JESÚS DIAZ TZIRIO MUNICIPIO DE LOS REYES ESTADO DE MICHOACÁN</t>
  </si>
  <si>
    <t>COMUNIDAD INDIGENA JUCUTACATO</t>
  </si>
  <si>
    <t>REHABILITACION DE DRENAJE SANITARIO EN LA CALLE LAZARO CARDENAS ENTRE LAS CALLES VICENTE GUERRERO Y VENUSTIANO CARRANZA, EN JUCUTACATO, MUNICIPIO DE URUAPAN, MICHOACAN</t>
  </si>
  <si>
    <t>COMUNIDAD INDIGENA NUEVO ZIROSTO</t>
  </si>
  <si>
    <t>CONSTRUCCIÓN DE PRIMERA ETAPA DE RED DE DRENAJE SANITARIO, RED DE DRENAJE PLUVIAL Y OBRAS COMPLEMENTARIAS EN LA CALLE GALEANA ENTRE AV. LÁZARO CÁRDENAS Y CALLE TABACHINES EN LA COMUNIDAD INDÍGENA DE NUEVO ZIROSTO MUNICIPIO DE URUAPAN MICHOACÁN</t>
  </si>
  <si>
    <t>COMUNIDAD INDIGENA PAMATÁCUARO</t>
  </si>
  <si>
    <t>RECONSTRUCCIÓN CON CONCRETO HIDRÁULICO DE LA AVENIDA LÁZARO CÁRDENAS 2DA ETAPA EN LA LOCALIDAD DE PAMATÁCUARO MUNICIPIO DE LOS REYES EN EL ESTADO DE MICHOACÁN</t>
  </si>
  <si>
    <t>COMUNIDAD INDIGENA SAN CRISTOBAL</t>
  </si>
  <si>
    <t>CONSTRUCCIÓN DE PAVIMENTACIÓN CON CONCRETO HIDRÁULICO DEL CAMINO JUNTO A LA PRIMARIA 20 DE NOVIEMBRE, EN LA MAZANA SAN JUAN, LOCALIDAD SAN CRISTÓBAL, MUNICIPIO DE OCAMPO MICHOACÁN</t>
  </si>
  <si>
    <t>COMUNIDAD INDIGENA SAN FRANCISCO PERIBÁN</t>
  </si>
  <si>
    <t>CONSTRUCCIÓN DE RED DE DRENAJE SANITARIO Y CONTENCIÓN PARA LA RED SANITARIA EN LA CANCHA DE FUT BOL DE LA COMUNIDAD FRANCISCO PERIBÁN DEL MUNICIPIO DE PERIBAN MICHOCAN</t>
  </si>
  <si>
    <t>PERIBÁN</t>
  </si>
  <si>
    <t>COMUNIDAD INDIGENA SAN ISIDRO</t>
  </si>
  <si>
    <t>CONSTRUCCIÓN DE AULA 1RA ETAPA EN LA ESCUELA TELEBACHILLERATO, CLAVE NO. 16ETH0138O, EN LA LOCALIDAD DE SAN ISIDRO, MUNICIPIO DE LOS REYES, ESTADO DE MICHOACÁN.</t>
  </si>
  <si>
    <t>COMUNIDAD INDIGENA SAN MATEO AHUIRAN</t>
  </si>
  <si>
    <t>PROYECTO INTEGRAL DE CONSTRUCCIÓN DE RED DE AGUA POTABLE, DESAGUE PLUVIAL, BANQUETAS Y OBRAS COMPLEMENTARIAS, EN LA CALLE 5 DE MAYO, ENTRE CALLE EMILIANO ZAPATA Y CALLE ZARAGOZA, TERCERA ETAPA, EN LA COMUNIDAD INDÍGENA DE SAN MATEO AHUIRAN, MUNICIPIO DE PARACHO MICHOACÁN.</t>
  </si>
  <si>
    <t>COMUNIDAD INDÍGENA SAN MIGUEL POMACUARÁN</t>
  </si>
  <si>
    <t>CONSTRUCCIÓN DE ANDADOR PEATONAL Y PAVIMENTACIÓN CON ADOQUÍN EN LA CALLE INDEPENDENCIA DE LA LOCALIDAD DE POMACUARÁN, MUNICIPIO DE PARACHO MICH.</t>
  </si>
  <si>
    <t>COMUNIDAD INDIGENA SANTA ANA ZIROSTO</t>
  </si>
  <si>
    <t>REHABILITACION DE LA RED DE DRENAJE SANITARIO DE LA CALLE 16 DE SEPTIMBRE DE LA LOCALIDAD DE SANTA ANA ZIROSTO MUNICIPIO DE URUAPAN MICHOACAN</t>
  </si>
  <si>
    <t>COMUNIDAD INDIGENA SICUICHO</t>
  </si>
  <si>
    <t>CONSTRUCCION DE PAVIMENTO CON CONCRETO HIDRAULICO EN LA CALLE FRANCISCO VILLA, ENTRE LA CALLE MORELOS Y LA CALLE ADOLFO LOPEZ MATEOS, SEGUNDO CUARTEL, EN LA LOCALIDAD DE SICUICHO, MUNICIPIO DE LOS REYES MICHOACAN</t>
  </si>
  <si>
    <t>COMUNIDAD INDÍGENA TOMENDAN</t>
  </si>
  <si>
    <t>PAVIMENTACIÓN CON CONCRETO HIDRAULICO DE LA CALLE  OAXACA EN LA LOCALIDAD DE LA FLORIDA, DE TOMENDAN MUNICIPIO DE TARETAN MICHOACAN</t>
  </si>
  <si>
    <t>COMUNIDAD INDÍGENA URANDEN DE MORELOS</t>
  </si>
  <si>
    <t>CONSTRUCCION DE MURO PERIMETRAL EN PANTEON DE LA COMUNIDAD DE URANDEN DE MORELOS, MICHOACÁN.</t>
  </si>
  <si>
    <t>PÁTZCUARO</t>
  </si>
  <si>
    <t>COMUNIDAD INDIGENA SAN BENITO DE PALERMO</t>
  </si>
  <si>
    <t>PAVIMENTACION INTEGRAL DE LA CALLE MORELOS</t>
  </si>
  <si>
    <t>CONCEJO COMUNAL DE ADMINISTRACION DE TURICUARO</t>
  </si>
  <si>
    <t>REHABILITACIÓN DE SISTEMA DE AGUA ENTUBADA Y PAVIMENTACIÓN CON CONCRETO HIDRÁULICO, EN NAHUATZEN, LOCALIDAD DE TURICUARO, CALLE FRANCISCO I MADERO, PRIMERA ETAPA.</t>
  </si>
  <si>
    <t>CONCEJO COMUNAL DE LA COMUNIDAD INDÍGENA DE SANTA MARÍA SEVINA</t>
  </si>
  <si>
    <t>OBRA INTEGRAL DE CONSTRUCCION DE RED O SISTEMA DE AGUA ENTUBADA, RED DE DRENAJE SANITARIO, PAVIMENTACION, GUARNICIONES Y OBRAS COMPLEMENTARIAS, EN LA CALLE LA PAZ ENTRE CALLES VICENTE GUERRERO Y LAZARO CARDENAS, ETAPA 1.</t>
  </si>
  <si>
    <t>CONCEJO COMUNAL INDÍGENA CRESCENCIO MORALES</t>
  </si>
  <si>
    <t>CONSTRUCCIÓN DE OFICINAS ADMINISTRATIVAS DEL CONCEJO DE AUTOGOBIERNO DE CRESCENCIO MORALES, SEGUNDA ETAPA. LA VIGUITA, 4TA MANZANA, MUNICIPIO DE ZITACUARO , MICHOACÁN DE OCAMPO</t>
  </si>
  <si>
    <t>ZITÁCUARO</t>
  </si>
  <si>
    <t>CONCEJO COMUNAL INDÍGENA DE ANGAHUAN</t>
  </si>
  <si>
    <t>PAVIMENTACIÓN CON CONCRETO HIDRÁULICO DE LA CALLE EMILIANO ZAPATA DE LA LOCALIDAD INDÍGENA DE ANGAHUAN.</t>
  </si>
  <si>
    <t>CONCEJO COMUNAL INDIGENA TINGAMBATO SAN FRANCISCO PICHATARO</t>
  </si>
  <si>
    <t>PROYECTO  INTEGRAL DE REHABILITACION DE RED DE AGUA POTABLE RED DE DRENAJE SANITARIO GUARNICIONES BANQUETAS Y OBRAS COMPLEMENTARIAS EN LA CALLE BENITO JUAREZ ENTRE CALLE ZARAGOZA Y CALLE MELCHOR OCAMPO EN LA COMUNIDAD INDIGENA DE SAN FRANCISCO PICHATARO MUNICIPIO DE TINGAMBATO MICHOACAN</t>
  </si>
  <si>
    <t>COORDINACION COMUNAL INDÍGENA DE SANTA FE DE LA LAGUNA</t>
  </si>
  <si>
    <t>CONSTRUCCIÓN DE TECHADO EN ÁREA DE IMPARTICIÓN DE EDUCACIÓN FÍSICA EN “COLEGIO TATA VASCO DE SANTA FE DE LA LAGUNA, MICHOACÁN, A.C., C.C.T. 16PPR0187X”, DOMICILIO: HOSPITAL PUEBLO S/N, BARRIO SANTO TOMÁS I, SANTA FE DE LA LAGUNA, MUNICIPIO DE QUIROGA, MICHOACÁN.</t>
  </si>
  <si>
    <t>CONSTRUCCIÓN DE PAVIMENTO HIDRAÚLICO EN LA CALLE PARICUTI, BARRIO DE SANTO TOMÁS II, DE LA COMUNIDAD DE SANTA FE DE LA LAGUNA, MUNICIPIO DE QUIROGA, MICHOACÁN.</t>
  </si>
  <si>
    <t>REHABILITACION DE PAVIMENTACION EN EPITACIO HUERTA LOCALIDAD SANTA CRUZ</t>
  </si>
  <si>
    <t>REHABILITACION DE PAVIMENTACION EN EPITACIO HUERTA LOCALIDAD LA LADERA LA CEJA</t>
  </si>
  <si>
    <t>REHABILITACIÓN INTEGRAL DE LA LÍNEA DE AGUA POTABLE, TOMAS DOMICILIARIAS, DRENAJE SANITARIO, DESCARGAS SANITARIAS, BANQUETAS Y PAVIMENTO CON CONCRETO HIDRÁULICO, DE LA CALLE SIN NOMBRE, COLONIA AQUILES CÓRDOVA MORÁN, CIUDAD HIDALGO, MICHOACÁN.</t>
  </si>
  <si>
    <t>COSTRUCCION DE PAVIMENTO HIDRÁULICO EN  CALLES ROBLE Y DRAGO DE LA COLONIA LOS SAUCES DE HUANIQUEO DE MORALES.</t>
  </si>
  <si>
    <t>REHABILITACIÓN DEL CAMINO TIERRAS BLANCAS SANTA MARIA DEL CADENAMIENTO KM 4+300 AL KM 8+300 DE LA LOCALIDAD DE RANCHO VIEJO MUNICIPIO DE HUETAMO MICHOACÁN</t>
  </si>
  <si>
    <t>CONSTRUCCION DE PAVIMENTO A BASE DE CONCRETO HIDRAULICO, EN EL MUNICIPIO DE HUIRAMBA, LOCALIDAD DE EL CARMEN, CALLE SIN NOMBRE ATRÁS DEL JARDIN DE NIÑOS.</t>
  </si>
  <si>
    <t>REHABILITACIÓN INTEGRAL DE LA RED DE AGUA POTABLE, ALCANTARILLADO SANITARIO Y PAVIMENTACIÓN HIDRÁULICA DE LA CALLE BENITO JUAREZ, EN LA LOCALIDAD DE INDAPARAPEO, MUNICIPIO DE INDAPARAPEO, MICHOACÁN.</t>
  </si>
  <si>
    <t>REHABILITACIÓN Y EQUIPAMIENTO DE ESPACIO DEPORTIVO, EN EL MUNICIPIO DE IRIMBO MICHOACAN</t>
  </si>
  <si>
    <t>REENCARPETAMIENTO DE AV SOSTENES ROCHA ENTRE CALLE AEROLITOS Y AV CASTO SALDAÑA EN LA PIEDAD MICHOACÁN</t>
  </si>
  <si>
    <t>REHABILITACION DE PAVIMENTO ASFALTICO, EN EL ACCESO PRINCIPAL A LA LOCALIDAD DE LAS PILAS, MUNICIPIO DE LAGUNILLAS, MICH.</t>
  </si>
  <si>
    <t>NOCUPÉTARO</t>
  </si>
  <si>
    <t>CONSTRUCCIÓN DE PAVIMENTACIÓN HIDRÁULICA EN EL MUNICIPIO DE NOCUPÉTARO EN LA LOCALIDAD DE MELCHOR OCAMPO EN LA CALLE 20 DE NOVIEMBRE</t>
  </si>
  <si>
    <t>NUMARÁN</t>
  </si>
  <si>
    <t>CONSTRUCCIÓN A BASE DE CONCRETO HIDRÁULICO E INSTALACIONES HIDROSANITARIAS EN LA LATERAL ORIENTE TRAMO ENTRE CALLE HIDALGO Y ESCUELA SECUNDARIA GENERAL VICENTE GUERRERO EN LA CABECERA MUNICIPAL DE LA LOCALIDAD DE NUMARÁN EN EL MUNICIPIO DE NUMARÁN MICHOACÁN</t>
  </si>
  <si>
    <t>PARÁCUARO</t>
  </si>
  <si>
    <t>RECONSTRUCCIÓN DE CAMINO DE ACCESO A LA LOCALIDAD DE EL JUNCO A BASE DE CARPETA ASFÁLTICA EN CALIENTE DEL KM 0+000 AL KM 1+880 EN EL MUNICIPIO DE PARACUARO, MICHOACÁN</t>
  </si>
  <si>
    <t>PURUÁNDIRO</t>
  </si>
  <si>
    <t>REHABILITACION DE PAVIMENTO A BASE DE CONCRETO HIDRAULICO RED DE AGUA POTABLE Y DRENAJE SANITARIO EN LA CALLE MARIANO DE LA PIEDRA A PARTIR DE LA CALLE CALZADA SOTO HACIA LA CALLE AMADO NERVO EN LA CABECERA MUNICIPAL</t>
  </si>
  <si>
    <t>QUERÉNDARO</t>
  </si>
  <si>
    <t>REHABILITACIÓN DEL ECO-MALECÓN EN LOCALIDAD DE QUERÉNDARO, MUNICIPIO DE QUERÉNDARO, MICHOACÁN.</t>
  </si>
  <si>
    <t>CONSTRUCCIÓN DE PAVIMENTACIÓN DE CARPETA ASFÁLTICA EN CALLE JACALES, 1ER ETAPA EN LA LOCALIDAD DE QUERÉNDARO, MICHOACÁN</t>
  </si>
  <si>
    <t>REHABILITACIÓN Y MODERNIZACION DE LA INFRAESTRUCTURA DEPORTIVA EN LA UNIDAD DEPORTIVA DE QUERÉNDARO, MICHOACÁN</t>
  </si>
  <si>
    <t>TARÍMBARO</t>
  </si>
  <si>
    <t>REHABILITACIÓN Y MEJORAMIENTO CON CONCRETO HIDRAULICO  DE LA CALLE (VENUS) Y PAVIMENTACION CON CARPETA ASFALTICA DE LAS CALLES (PLUTON, ECLIPSE, SAGITARIO, AV. GALAXIA, APOLO, CAPRICORNIO, EQUINOCCIO, CONSTELACIONES, SOL ) EN EL FRACCIONAMIENTO GALAXIA</t>
  </si>
  <si>
    <t>CONSTRUCCION DE PAVIMENTO CON CONCRETO HIDRAULICO EN EL MUNCIPIO DE TINGAMBATO MICHOACAN  LOCALIDAD TINGAMBATO BARRIO CUARTO CALLE PARAISO</t>
  </si>
  <si>
    <t>REHABILITACION DE CARRETERA A ACUITZERAMO, EN EL MUNICIPIO DE TLAZAZALCA</t>
  </si>
  <si>
    <t>CONSTRUCCIÓN DE PAVIMENTO ASFALTICO EN CALLE BENEDICTO LÓPEZ TEJEDA ENTRE AV MORELOS Y CAMINO TUXPAN  COFRADÍAS EN LA COLONIA LA GRANADA</t>
  </si>
  <si>
    <t>ACUAFERICO (LINEA DE AGUA POTABLE INTERCONEXION DE MACROTANQUES), EN VISTA HERMOSA DE NEGRETE, MICHOACAN, SUBTRAMO ORIENTE, DEL CADENAMIENTO 0+000 AL 2+360.</t>
  </si>
  <si>
    <t>ACUAFERICO (LINEA DE AGUA POTABLE INTERCONEXION DE MACROTANQUES) EN VISTA HERMOSA DE NEGRETE, MICHOACÁN. SUBTRAMO  PONIENTE, DEL CADENAMIENTO 5+340 AL 8+800.</t>
  </si>
  <si>
    <t>YURÉCUARO</t>
  </si>
  <si>
    <t>REHABILITACIÓN DE LA CARRETERA  YURÉCUARO - EL TEQUESQUITE, DEL MUNICIPIO DE YURÉCUARO, DEL ESTADO DE MICHOACÁN.</t>
  </si>
  <si>
    <t>PROYECTO INTEGRAL DE CONSTRUCCIÓN DE DRENAJE, PAVIMENTO CON CONCRETO HIDRÁULICO Y LUMINARIAS EN CALLE NOCHE BUENA EN COLONIA JARDINES DE ZACAPU, MUNICIPIO DE ZACAPU MICHOACÁN</t>
  </si>
  <si>
    <t>INFRAESTRUCTURA Y EQUIPAMIENTO DE SEMAFORIZACIÓN PARA LA MOVILIDAD INTEGRAL EN ZAMORA, SEGUNDA ETAPA</t>
  </si>
  <si>
    <t>REHABILITACIÓN DE PAVIMENTACIÓN EN ZAMORA, LOCALIDAD LA SAUCEDA, EN CAMINO DE ACCESO AL RELLENO SANITARIO, PRIMERA ETAPA</t>
  </si>
  <si>
    <t>CONSTRUCCIÓN DE PANTEÓN MUNICIPAL PARA LA TENENCIA DE ARIO DE RAYÓN, MUNICIPIO DE ZAMORA, SEGUNDA ETAPA</t>
  </si>
  <si>
    <t>ZINÁPARO</t>
  </si>
  <si>
    <t>RECONSTRUCCIÓN DE PAVIMENTO A BASE DE CONCRETO HIDRÁULICO, REHABILITACIÓN DE RED DE AGUA POTABLE, REHABILITACIÓN DE RED DE DRENAJE SANITARIO, EN CALLE PROLONGACIÓN HIDALGO, EN LA COLONIA EL ATE, EN LA LOCALIDAD DE ZINÁPARO, MUNICIPIO DE ZINÁPARO, MICHOACÁN.</t>
  </si>
  <si>
    <t>IMPORTE ASIGNADO VENTANILLA 1:</t>
  </si>
  <si>
    <t>SCOP</t>
  </si>
  <si>
    <t>SERVICIOS DE VERIFICACIÓN Y SEGUIMIENTO DE LAS OBRAS EJECUTADAS CON CARGO AL FONDO DE APORTACIONES ESTATALES PARA LA INFRAESTRUCTURA DE LOS SERVICIOS PÚBLICOS MUNICIPALES (FAEISPUM) 2026, APROBADAS EN VENTANILLA 1</t>
  </si>
  <si>
    <t>ESTATAL</t>
  </si>
  <si>
    <t>IMPORTE ASIGNADO SERVICIOS DE VERIFICACION Y SEGUIMIENTO DE LAS OBRAS:</t>
  </si>
  <si>
    <t>IMPORTES TOTALES:</t>
  </si>
  <si>
    <t>ASIGNACIÓN DE RECURSOS FAEISPUM 2026.</t>
  </si>
  <si>
    <t>IMPORTE TOTAL FAEISPUM 2026.</t>
  </si>
  <si>
    <t>PRESUPUESTO ASIGNADO A OBRAS VENTANILLA 1:</t>
  </si>
  <si>
    <t>GASTOS INDIRECTOS PARA VERIFICACIÓN Y SEGUIMIENTO DE OBRAS QUE SE REALIZAN CON CARGO AL FAEISPUM, DE CONFORMIDAD CON EL ARTÍCULO 43 DE LAS REGLAS DE OPERACIÓN. (VENTANILLA 1)</t>
  </si>
  <si>
    <t>TRAMITADO AL 31 DE MARZO DE 2026 (PRIMER TRIMESTRE)</t>
  </si>
  <si>
    <t>TRAMITADO AL 30 DE JUNIO DE 2026 (SEGUNDO TRIMESTRE)</t>
  </si>
  <si>
    <t>TRAMITADO AL 30 DE SEPTIEMBRE DE 2026 (TERCER TRIMESTRE)</t>
  </si>
  <si>
    <t>TRAMITADO AL 31 DE DICIEMBRE DE 2026 (CUARTO TRIMESTRE)</t>
  </si>
  <si>
    <t>TOTAL TRAMITADO</t>
  </si>
  <si>
    <t>OBRAS</t>
  </si>
  <si>
    <t>SUPERVISION DE OBRAS VENTANILLA 1</t>
  </si>
  <si>
    <t xml:space="preserve">CONSEJOS </t>
  </si>
  <si>
    <t>Regularización de Vehículos Usados de Procedencia Extranjera 2025</t>
  </si>
  <si>
    <t>CARTERA</t>
  </si>
  <si>
    <t>1 AL MILLAR (1)</t>
  </si>
  <si>
    <t>MINISTRADO</t>
  </si>
  <si>
    <t>PAVIMENTACIÓN A BASE DE CONCRETO HIDRÁULICO DE LA CALLE JOSÉ SIXTO VERDUZCO, DEL CADENAMIENTO KM. 0+000 AL KM. 0+020, DEL MUNICIPIO DE ANGAMACUTIRO, MICHOACÁN</t>
  </si>
  <si>
    <t>REHABILITACIÓN DE VADO A BASE DE CONCRETO HIDRÁULICO DEL CAMINO SIN NOMBRE "DOMICILIO CONOCIDO" DEL CADENAMIENTO KM. 08+689 DE LA LOCALIDAD EL CUITZILLO, MUNICIPIO DE CARÁCUARO, MICHOACÁN</t>
  </si>
  <si>
    <t>CARÁCUARO</t>
  </si>
  <si>
    <t>REHABILITACIÓN A BASE DE CARPETA ASFÁLTICA (BACHEO), DE LA CARRT. LAS MESAS DEL CADENAMIENTO KM. 0+000 AL KM. 0+260, DE LA LOCALIDAD DE LAS MESAS MUNICIPIO DE CHARO, MICHOACÁN</t>
  </si>
  <si>
    <t>REHABILITACIÓN A BASE DE CARPETA ASFÁLTICA (BACHEO), DEL CAMINO  MICH/RAMAL A HUAPAMACATO DEL CADENAMIENTO KM 0+000 AL KM 1+987 DE LA LOCALIDAD DE HUAPAMACATO DEL MUNICIPIO DE CHURINTZIO, MICHOACÁN</t>
  </si>
  <si>
    <t xml:space="preserve">PAVIMENTACIÓN A BASE DE CONCRETO HIDRÁULICO DE LA CALLE "SIN NOMBRE" DOMICILIO CONOCIDO ENTRE LAS CALLES ALLENDE Y NICOLAS BRAVO DEL MUNICIPIO DE COAHUAYANA, MICHOACÁN </t>
  </si>
  <si>
    <t>REHABILITACIÓN A BASE DE CARPETA ASFÁLTICA (BACHEO), DEL CAMINO SAN PEDRO TACARO-OJO DE AGÜITA DEL CADENAMIENTO KM. 0+000 AL KM. 4+600 DE LA LOCALIDAD DE EL DURAZNO DEL MUNICIPIO DE COENEO, MICHOACÁN</t>
  </si>
  <si>
    <t>PAVIMENTACIÓN A BASE DE PIEDRA AHOGADA EN CONCRETO HIDRÁULICO DEL CAMINO SIN NOMBRE "DOMICILIO CONOCIDO" DEL CADENAMIENTO KM 0+000 AL  KM 0+003, DE LA LOCALIDAD DEL FRESNO, DEL  MUNICIPIO DE COPÁNDARO, MICHOACÁN</t>
  </si>
  <si>
    <t>COPÁNDARO</t>
  </si>
  <si>
    <t>SEÑALAMIENTO HORIZONTAL (PINTURA REFLEJANTE), DE LA CALLE VILLASEÑOR, ENTRE LAS CALLES ZARAGOZA Y VENUSTIANO CARRANZA DEL MUNICIPIO DE ECUANDUREO,  MICHOACÁN.</t>
  </si>
  <si>
    <t>REHABILITACIÓN A BASE DE CARPETA ASFÁLTICA (BACHEO), DE LA AV. MORELOS OTE., ENTRE LAS CALLES FÁBRICA LA VIRGEN Y LIBRAMIENTO, DEL MUNICIPIO DE CIUDAD HIDALGO, MICHOACÁN.</t>
  </si>
  <si>
    <t>PAVIMENTACIÓN A BASE DE CARPETA ASFÁLTICA DE LA CALLE JUAN MENDOZA CON CONTINUACIÓN A FRAY ALONSO DE LA VERACRUZ, ENTRE CALLES DR. JAVIER LÓPEZ FERRER Y CURATAME, DEL MUNICIPIO DE HUETAMO, MICHOACÁN.</t>
  </si>
  <si>
    <t>REHABILITACIÓN A BASE DE CARPETA ASFÁLTICA (BACHEO), DE LA CALLE MELCHOR OCAMPO DEL CADENAMIENTO KM. 0+000 AL KM. 0+500, DEL MUNICIPIO DE INDAPARAPEO, MICHOACÁN.</t>
  </si>
  <si>
    <t>SEÑALAMIENTO HORIZONTAL (PINTURA REFLEJANTE), DE LA CARRETERA APATZINGAN-PATZCUARO ENTRE LAS CALLES DE LA JUVENTUD E HIDALGO OTE., DEL MUNICIPIO DE LA HUACANA, MICHOACÁN.</t>
  </si>
  <si>
    <t>SEGUNDA CONTINUACIÓN DE LA PAVIMENTACIÓN A BASE DE CARPETA ASFÁLTICA DEL CAMINO T.C. (RINCONADA-LA PIEDAD) PAREDONES DEL CADENAMIENTO KM. 2+447 AL KM. 2+587 DE LA LOCALIDAD DE PAREDONES, MUNICIPIO DE LA PIEDAD, MICHOACÁN.</t>
  </si>
  <si>
    <t>REHABILITACIÓN A BASE DE CARPETA ASFÁLTICA (BACHEO) DEL LIBRAMIENTO SUR, ENTRE LA CALLE MELCHOR OCAMPO Y 18 DE MARZO, EN EL MUNICIPIO DE MARAVATÍO, MICHOACÁN</t>
  </si>
  <si>
    <t>MARAVATÍO</t>
  </si>
  <si>
    <t>PAVIMENTACIÓN A BASE DE CARPETA ASFÁLTICA DE LA CALLE LÁZARO CÁRDENAS ENTRE LAS CALLES LOS LAURELES Y MORELOS, DE LA LOCALIDAD DE SIMPANIO NORTE, DEL MUNICIPIO DE MORELIA, MICHOACÁN</t>
  </si>
  <si>
    <t xml:space="preserve">REHABILITACIÓN A BASE DE CONCRETO HIDRÁULICO DEL ACCESO A LA CALLE 12 DE OCTUBRE DEL CADENAMIENTO KM. 0+000 AL KM. 0+004, DEL MUNICIPIO DE NUMARÁN, MICHOACÁN.         </t>
  </si>
  <si>
    <t>TERCERA ETAPA DE LA CONTINUACIÓN DE LA REHABILITACIÓN A BASE DE CARPETA ASFÁLTICA (BACHEO), DE LA  CALLE LÁZARO CÁRDENAS DEL CADENAMIENTO KM. 0+242 AL KM. 0+262, DEL MUNICIPIO DE PURUÁNDIRO, MICHOACÁN</t>
  </si>
  <si>
    <t>REHABILITACIÓN A BASE DE CONCRETO HIDRÁULICO DE LA CALLE PADRE J. L. ARREGUI  ENTRE LAS CALLES REVOLUCIÓN Y FRANCISCO I. MADERO, DEL MUNICIPIO DE SAHUAYO, MICHOACÁN.</t>
  </si>
  <si>
    <t>PAVIMENTACIÓN A BASE CONCRETO HIDRÁULICO DE LA CALLE SIN NOMBRE "DOMICILIO CONOCIDO", ENTRE EL CAMINO CEIBAS Y LA CALLE JUAN ALDAMA DEL MUNICIPIO DE SAN LUCAS, MICHOACÁN.</t>
  </si>
  <si>
    <t>REHABILITACIÓN A BASE DE CONCRETO HIDRÁULICO (LOSAS), DE LA CALLE JUANA PAVÓN EN LA INTERSECCIÓN CON LA CALLE MARIANO ABASOLO, DEL MUNICIPIO DE SANTA ANA MAYA, MICHOACÁN.</t>
  </si>
  <si>
    <t>REHABILITACIÓN A BASE DE CARPETA ASFÁLTICA (BACHEO),  DE CAMINO C. MADERO DEL CADENAMIENTO KM. 0+000 AL KM. 4+800, DEL MUNICIPIO DE TANGAMANDAPIO MICHOACAN.</t>
  </si>
  <si>
    <t>REHABILITACIÓN A BASE DE CARPETA ASFÁLTICA (BACHEO), DE LA CALLE EMILIANO CARRANZA, ENTRE LAS CALLES PEDRO MORENO Y FRAY JUAN DE ZUMÁRRAGA DEL MUNICIPIO DE TANGANCÍCUARO, MICHOACÁN.</t>
  </si>
  <si>
    <t>TANGANCÍCUARO</t>
  </si>
  <si>
    <t xml:space="preserve">REHABILITACIÓN A BASE DE CARPETA ASFÁLTICA (BACHEO), DEL CAMINO CAM. AL TAMBOR ENTRE LAS CALLES MORELOS SUR Y CAM. A CORUCHA DE LA LOCALIDAD  EL TAMBOR DEL  MUNICIPIO DE TUXPAN, MICHOACAN </t>
  </si>
  <si>
    <t>REHABILITACION  A BASE DE CONCRETO HIDRÁULICO DE LA CALLE ACAPULCO, ENTRE LA AV.FRANCISCO SARABIA Y  CALLE JOSE MARIA MORELOS, DEL MUNICIPIO DE URUAPAN. MICHOACAN.</t>
  </si>
  <si>
    <t>SEÑALAMIENTO HORIZONTAL (PINTURA REFLEJANTE) DE LA CALLE HIDALGO ENTRE LAS CALLES GALEANA Y A TANHUATO, DEL MUNICIPIO DE VISTA HERMOSA, MICHOACÁN</t>
  </si>
  <si>
    <t>SEÑALAMIENTO HORIZONTAL (PINTURA REFLEJANTE), DE LA CALLE MELCHOR OCAMPO, ENTRE CALLES MAESTRO JUSTO SIERRA Y FERROCARRIL PTE., DEL MUNICIPIO DE YURÉCUARO, MICHOACÁN.</t>
  </si>
  <si>
    <t>CONTINUACIÓN DE LA REHABILITACIÓN A BASE DE CARPETA ASFÁLTICA (BACHEO), DEL CAMINO EL GUAMÚCHIL-T.C. (ZAMORA-ATACHEO), DEL CADENAMIENTO  KM. 0+022 AL KM. 0+041, DEL MUNICIPIO DE ZAMORA, MICHOACÁN</t>
  </si>
  <si>
    <t xml:space="preserve">REHABILITACIÓN A BASE DE CARPETA ASFÁLTICA (BACHEO) DE LA CALLE COLEGIO DE SAN NICOLAS ENTRE LAS CALLES PURÉPECHA Y FRAY JUAN DE ZUMÁRRAGA DEL MUNICIPIO DE ZINAPÉCUARO, MICHOACÁN.      </t>
  </si>
  <si>
    <t>ZINAPÉCUARO</t>
  </si>
  <si>
    <t>PAVIMENTACIÓN A BASE DE CONCRETO HIDRÁULICO DE LA CALLE CUAUHTÉMOC OTE, ENTRE LAS CALLES SALAZAR NTE. Y  ANDRÉS LANDA Y PIÑA NTE. DEL MUNICIPIO DE ZITÁCUARO, MICHOACÁN</t>
  </si>
  <si>
    <t>* EL MUNICIPIO DE ECUANDUREO DESISTIO DE EJERCER EL RECURSO.</t>
  </si>
  <si>
    <t>ASIGNADO CARTERA 5_2025</t>
  </si>
  <si>
    <t>1 AL MILLAR</t>
  </si>
  <si>
    <t>DEVENGADO CARTERA 5_2025</t>
  </si>
  <si>
    <t>OBRAS CARTERA 5_2025</t>
  </si>
  <si>
    <t>BENEFICIARIOS CARTERA 5_2025</t>
  </si>
  <si>
    <t>Estado Analítico del Presupuesto de Egresos</t>
  </si>
  <si>
    <t>Capitulo de Inversión Pública</t>
  </si>
  <si>
    <t>Programas y Proyectos de Inversión</t>
  </si>
  <si>
    <t>EJERCICIO</t>
  </si>
  <si>
    <t>FUENTE DE FINANCIAMIENTO O PROGRAMA</t>
  </si>
  <si>
    <t>ORIGINAL</t>
  </si>
  <si>
    <t xml:space="preserve">MODIFICADO </t>
  </si>
  <si>
    <t>ASIGNADO A FOLIO DE OBRA</t>
  </si>
  <si>
    <t>PAGADO</t>
  </si>
  <si>
    <t>DISPONIBLE</t>
  </si>
  <si>
    <t>22</t>
  </si>
  <si>
    <t>07</t>
  </si>
  <si>
    <t>FINANCIAMIENTO EMPRESTITO</t>
  </si>
  <si>
    <t>6S</t>
  </si>
  <si>
    <t>REMANENTES FONDO APORTACIONES MÚLTIPLES</t>
  </si>
  <si>
    <t>23</t>
  </si>
  <si>
    <t>24</t>
  </si>
  <si>
    <t>25</t>
  </si>
  <si>
    <t>09</t>
  </si>
  <si>
    <t>FONDO GENERAL DE PARTICIPACIONES</t>
  </si>
  <si>
    <t>1Y</t>
  </si>
  <si>
    <t>FAFEF POTENCIADO</t>
  </si>
  <si>
    <t>26</t>
  </si>
  <si>
    <t>02</t>
  </si>
  <si>
    <t>INGRESO DE FUENTES LOCALES</t>
  </si>
  <si>
    <t>0D</t>
  </si>
  <si>
    <t>0N</t>
  </si>
  <si>
    <t>FISE FONDO INFRAESTRUCTURA SOCIAL ESTATAL</t>
  </si>
  <si>
    <t>0T</t>
  </si>
  <si>
    <t>FAM INFRAESTRUCTURA EDUCATIVA BASICA</t>
  </si>
  <si>
    <t>0U</t>
  </si>
  <si>
    <t>FAM INFRAESTRUCTURA EDUCATIVA SUPERIOR</t>
  </si>
  <si>
    <t>Transferencias Otorgadas a Entidades Paraestatales para Inversión Pública</t>
  </si>
  <si>
    <t>03</t>
  </si>
  <si>
    <t>APORTACIONES MUNICIPALES</t>
  </si>
  <si>
    <t>05</t>
  </si>
  <si>
    <t>INGRESOS LOCALES ETIQUETADOS</t>
  </si>
  <si>
    <t>EA</t>
  </si>
  <si>
    <t>PROAGUA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</si>
</sst>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0_);_(* \(#,##0\);_(* &quot;-&quot;??_);_(@_)"/>
    <numFmt numFmtId="166" formatCode="#,##0.00_ ;\-#,##0.00\ "/>
    <numFmt numFmtId="167" formatCode="_-* #,##0_-;\-* #,##0_-;_-* &quot;-&quot;??_-;_-@_-"/>
  </numFmts>
  <fonts count="41" x14ac:knownFonts="1">
    <font>
      <sz val="10"/>
      <name val="Arial"/>
      <family val="2"/>
    </font>
    <font>
      <sz val="11"/>
      <color theme="1"/>
      <name val="Calibri"/>
      <family val="2"/>
      <scheme val="minor"/>
    </font>
    <font>
      <sz val="10"/>
      <name val="Arial"/>
      <family val="2"/>
    </font>
    <font>
      <sz val="8"/>
      <name val="Arial"/>
      <family val="2"/>
    </font>
    <font>
      <sz val="10"/>
      <name val="Arial"/>
      <family val="2"/>
    </font>
    <font>
      <sz val="11"/>
      <color rgb="FF000000"/>
      <name val="Calibri"/>
      <family val="2"/>
    </font>
    <font>
      <b/>
      <sz val="12"/>
      <name val="Courier New"/>
      <family val="3"/>
    </font>
    <font>
      <sz val="10"/>
      <name val="Courier New"/>
      <family val="3"/>
    </font>
    <font>
      <b/>
      <sz val="10"/>
      <name val="Courier New"/>
      <family val="3"/>
    </font>
    <font>
      <sz val="8"/>
      <name val="Courier New"/>
      <family val="3"/>
    </font>
    <font>
      <b/>
      <sz val="10"/>
      <color theme="0"/>
      <name val="Courier New"/>
      <family val="3"/>
    </font>
    <font>
      <sz val="7"/>
      <name val="Courier New"/>
      <family val="3"/>
    </font>
    <font>
      <b/>
      <sz val="8"/>
      <color theme="1"/>
      <name val="Courier New"/>
      <family val="3"/>
    </font>
    <font>
      <sz val="10"/>
      <color theme="1"/>
      <name val="Courier New"/>
      <family val="3"/>
    </font>
    <font>
      <b/>
      <sz val="10"/>
      <color theme="1"/>
      <name val="Courier New"/>
      <family val="3"/>
    </font>
    <font>
      <sz val="8"/>
      <color theme="1"/>
      <name val="Courier New"/>
      <family val="3"/>
    </font>
    <font>
      <b/>
      <sz val="9"/>
      <color theme="1"/>
      <name val="Courier New"/>
      <family val="3"/>
    </font>
    <font>
      <b/>
      <sz val="9"/>
      <name val="Courier New"/>
      <family val="3"/>
    </font>
    <font>
      <b/>
      <sz val="6"/>
      <color theme="0"/>
      <name val="Courier New"/>
      <family val="3"/>
    </font>
    <font>
      <b/>
      <sz val="8"/>
      <name val="Courier New"/>
      <family val="3"/>
    </font>
    <font>
      <sz val="9"/>
      <name val="Courier New"/>
      <family val="3"/>
    </font>
    <font>
      <sz val="6"/>
      <name val="Courier New"/>
      <family val="3"/>
    </font>
    <font>
      <b/>
      <sz val="7"/>
      <color theme="0"/>
      <name val="Courier New"/>
      <family val="3"/>
    </font>
    <font>
      <b/>
      <sz val="6"/>
      <name val="Courier New"/>
      <family val="3"/>
    </font>
    <font>
      <b/>
      <sz val="11"/>
      <color theme="0"/>
      <name val="Calibri"/>
      <family val="2"/>
      <scheme val="minor"/>
    </font>
    <font>
      <b/>
      <sz val="11"/>
      <color theme="1"/>
      <name val="Calibri"/>
      <family val="2"/>
      <scheme val="minor"/>
    </font>
    <font>
      <sz val="10"/>
      <color theme="1"/>
      <name val="Arial"/>
      <family val="2"/>
    </font>
    <font>
      <b/>
      <sz val="10"/>
      <color theme="1"/>
      <name val="Arial"/>
      <family val="2"/>
    </font>
    <font>
      <b/>
      <sz val="14"/>
      <color theme="1"/>
      <name val="Arial"/>
      <family val="2"/>
    </font>
    <font>
      <b/>
      <sz val="12"/>
      <color theme="1"/>
      <name val="Arial"/>
      <family val="2"/>
    </font>
    <font>
      <b/>
      <sz val="12"/>
      <color theme="1"/>
      <name val="Calibri"/>
      <family val="2"/>
      <scheme val="minor"/>
    </font>
    <font>
      <b/>
      <sz val="12"/>
      <color theme="0"/>
      <name val="Calibri"/>
      <family val="2"/>
    </font>
    <font>
      <sz val="10"/>
      <name val="Calibri"/>
      <family val="2"/>
    </font>
    <font>
      <sz val="10"/>
      <color rgb="FF000000"/>
      <name val="Calibri"/>
      <family val="2"/>
    </font>
    <font>
      <sz val="10"/>
      <color theme="1"/>
      <name val="Calibri"/>
      <family val="2"/>
    </font>
    <font>
      <b/>
      <sz val="10"/>
      <name val="Calibri"/>
      <family val="2"/>
    </font>
    <font>
      <b/>
      <sz val="10"/>
      <color theme="1"/>
      <name val="Calibri"/>
      <family val="2"/>
    </font>
    <font>
      <sz val="11"/>
      <name val="Calibri"/>
      <family val="2"/>
    </font>
    <font>
      <b/>
      <sz val="11"/>
      <color theme="1"/>
      <name val="Calibri"/>
      <family val="2"/>
    </font>
    <font>
      <b/>
      <sz val="10"/>
      <color theme="0"/>
      <name val="Arial"/>
      <family val="2"/>
    </font>
    <font>
      <b/>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
      <patternFill patternType="solid">
        <fgColor rgb="FF990000"/>
        <bgColor indexed="64"/>
      </patternFill>
    </fill>
    <fill>
      <patternFill patternType="solid">
        <fgColor theme="0" tint="-0.249977111117893"/>
        <bgColor indexed="64"/>
      </patternFill>
    </fill>
    <fill>
      <patternFill patternType="solid">
        <fgColor theme="0" tint="-0.34998626667073579"/>
        <bgColor indexed="64"/>
      </patternFill>
    </fill>
  </fills>
  <borders count="43">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style="double">
        <color indexed="64"/>
      </bottom>
      <diagonal/>
    </border>
    <border>
      <left style="thin">
        <color indexed="64"/>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right/>
      <top style="thin">
        <color indexed="64"/>
      </top>
      <bottom style="thin">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auto="1"/>
      </top>
      <bottom style="hair">
        <color indexed="64"/>
      </bottom>
      <diagonal/>
    </border>
    <border>
      <left style="hair">
        <color indexed="64"/>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auto="1"/>
      </right>
      <top/>
      <bottom/>
      <diagonal/>
    </border>
    <border>
      <left style="hair">
        <color auto="1"/>
      </left>
      <right style="medium">
        <color indexed="64"/>
      </right>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s>
  <cellStyleXfs count="10">
    <xf numFmtId="37" fontId="0" fillId="0" borderId="0"/>
    <xf numFmtId="164" fontId="2" fillId="0" borderId="0" applyFont="0" applyFill="0" applyBorder="0" applyAlignment="0" applyProtection="0"/>
    <xf numFmtId="0" fontId="4" fillId="0" borderId="0"/>
    <xf numFmtId="0" fontId="5" fillId="0" borderId="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37" fillId="0" borderId="0"/>
    <xf numFmtId="43" fontId="1" fillId="0" borderId="0" applyFont="0" applyFill="0" applyBorder="0" applyAlignment="0" applyProtection="0"/>
  </cellStyleXfs>
  <cellXfs count="282">
    <xf numFmtId="37" fontId="0" fillId="0" borderId="0" xfId="0"/>
    <xf numFmtId="37" fontId="6" fillId="0" borderId="0" xfId="0" applyFont="1" applyAlignment="1">
      <alignment horizontal="centerContinuous"/>
    </xf>
    <xf numFmtId="37" fontId="7" fillId="0" borderId="0" xfId="0" applyFont="1" applyAlignment="1">
      <alignment horizontal="centerContinuous"/>
    </xf>
    <xf numFmtId="37" fontId="7" fillId="0" borderId="0" xfId="0" applyFont="1"/>
    <xf numFmtId="37" fontId="7" fillId="2" borderId="0" xfId="0" applyFont="1" applyFill="1" applyAlignment="1">
      <alignment horizontal="centerContinuous"/>
    </xf>
    <xf numFmtId="37" fontId="9" fillId="2" borderId="0" xfId="0" applyFont="1" applyFill="1" applyAlignment="1">
      <alignment horizontal="centerContinuous"/>
    </xf>
    <xf numFmtId="37" fontId="10" fillId="4" borderId="6" xfId="0" applyFont="1" applyFill="1" applyBorder="1" applyAlignment="1">
      <alignment horizontal="center" vertical="center"/>
    </xf>
    <xf numFmtId="37" fontId="10" fillId="4" borderId="7" xfId="0" applyFont="1" applyFill="1" applyBorder="1" applyAlignment="1">
      <alignment horizontal="center" vertical="center"/>
    </xf>
    <xf numFmtId="37" fontId="11" fillId="2" borderId="0" xfId="0" applyFont="1" applyFill="1" applyAlignment="1">
      <alignment horizontal="center"/>
    </xf>
    <xf numFmtId="37" fontId="7" fillId="2" borderId="0" xfId="0" applyFont="1" applyFill="1"/>
    <xf numFmtId="37" fontId="12" fillId="5" borderId="14" xfId="0" applyFont="1" applyFill="1" applyBorder="1" applyAlignment="1">
      <alignment wrapText="1"/>
    </xf>
    <xf numFmtId="37" fontId="13" fillId="5" borderId="14" xfId="0" applyFont="1" applyFill="1" applyBorder="1"/>
    <xf numFmtId="37" fontId="14" fillId="5" borderId="14" xfId="0" applyFont="1" applyFill="1" applyBorder="1"/>
    <xf numFmtId="39" fontId="14" fillId="5" borderId="14" xfId="0" applyNumberFormat="1" applyFont="1" applyFill="1" applyBorder="1" applyAlignment="1">
      <alignment horizontal="right"/>
    </xf>
    <xf numFmtId="37" fontId="13" fillId="0" borderId="16" xfId="0" applyFont="1" applyBorder="1"/>
    <xf numFmtId="37" fontId="13" fillId="0" borderId="17" xfId="0" applyFont="1" applyBorder="1"/>
    <xf numFmtId="39" fontId="13" fillId="0" borderId="16" xfId="0" applyNumberFormat="1" applyFont="1" applyBorder="1" applyAlignment="1">
      <alignment horizontal="right"/>
    </xf>
    <xf numFmtId="37" fontId="15" fillId="5" borderId="15" xfId="0" applyFont="1" applyFill="1" applyBorder="1" applyAlignment="1">
      <alignment horizontal="left" wrapText="1" indent="1"/>
    </xf>
    <xf numFmtId="37" fontId="13" fillId="5" borderId="18" xfId="0" applyFont="1" applyFill="1" applyBorder="1"/>
    <xf numFmtId="37" fontId="13" fillId="5" borderId="17" xfId="0" applyFont="1" applyFill="1" applyBorder="1"/>
    <xf numFmtId="39" fontId="13" fillId="5" borderId="16" xfId="0" applyNumberFormat="1" applyFont="1" applyFill="1" applyBorder="1" applyAlignment="1">
      <alignment horizontal="right"/>
    </xf>
    <xf numFmtId="37" fontId="12" fillId="0" borderId="15" xfId="0" applyFont="1" applyBorder="1" applyAlignment="1">
      <alignment horizontal="left" indent="1"/>
    </xf>
    <xf numFmtId="37" fontId="15" fillId="0" borderId="15" xfId="0" applyFont="1" applyBorder="1"/>
    <xf numFmtId="39" fontId="14" fillId="0" borderId="18" xfId="0" applyNumberFormat="1" applyFont="1" applyBorder="1" applyAlignment="1">
      <alignment horizontal="right"/>
    </xf>
    <xf numFmtId="37" fontId="15" fillId="5" borderId="15" xfId="0" applyFont="1" applyFill="1" applyBorder="1" applyAlignment="1">
      <alignment horizontal="left" indent="1"/>
    </xf>
    <xf numFmtId="37" fontId="13" fillId="5" borderId="16" xfId="0" applyFont="1" applyFill="1" applyBorder="1"/>
    <xf numFmtId="37" fontId="13" fillId="5" borderId="15" xfId="0" applyFont="1" applyFill="1" applyBorder="1"/>
    <xf numFmtId="37" fontId="15" fillId="0" borderId="15" xfId="0" applyFont="1" applyBorder="1" applyAlignment="1">
      <alignment horizontal="left" indent="1"/>
    </xf>
    <xf numFmtId="37" fontId="13" fillId="0" borderId="18" xfId="0" applyFont="1" applyBorder="1"/>
    <xf numFmtId="37" fontId="13" fillId="0" borderId="15" xfId="0" applyFont="1" applyBorder="1"/>
    <xf numFmtId="37" fontId="15" fillId="5" borderId="15" xfId="0" applyFont="1" applyFill="1" applyBorder="1"/>
    <xf numFmtId="37" fontId="9" fillId="0" borderId="0" xfId="0" applyFont="1"/>
    <xf numFmtId="37" fontId="9" fillId="2" borderId="0" xfId="0" applyFont="1" applyFill="1" applyAlignment="1">
      <alignment horizontal="center"/>
    </xf>
    <xf numFmtId="37" fontId="10" fillId="6" borderId="9" xfId="0" quotePrefix="1" applyFont="1" applyFill="1" applyBorder="1" applyAlignment="1">
      <alignment horizontal="center" vertical="center"/>
    </xf>
    <xf numFmtId="37" fontId="10" fillId="6" borderId="10" xfId="0" applyFont="1" applyFill="1" applyBorder="1" applyAlignment="1">
      <alignment horizontal="center" vertical="center"/>
    </xf>
    <xf numFmtId="37" fontId="10" fillId="6" borderId="9" xfId="0" applyFont="1" applyFill="1" applyBorder="1" applyAlignment="1">
      <alignment horizontal="center" vertical="center"/>
    </xf>
    <xf numFmtId="37" fontId="10" fillId="6" borderId="11" xfId="0" applyFont="1" applyFill="1" applyBorder="1" applyAlignment="1">
      <alignment horizontal="center" vertical="center"/>
    </xf>
    <xf numFmtId="37" fontId="10" fillId="6" borderId="5" xfId="0" applyFont="1" applyFill="1" applyBorder="1" applyAlignment="1">
      <alignment horizontal="center" vertical="center"/>
    </xf>
    <xf numFmtId="37" fontId="9" fillId="0" borderId="9" xfId="0" applyFont="1" applyBorder="1" applyAlignment="1">
      <alignment horizontal="left" indent="1"/>
    </xf>
    <xf numFmtId="165" fontId="9" fillId="0" borderId="9" xfId="1" applyNumberFormat="1" applyFont="1" applyFill="1" applyBorder="1" applyAlignment="1">
      <alignment horizontal="left"/>
    </xf>
    <xf numFmtId="4" fontId="9" fillId="0" borderId="9" xfId="1" applyNumberFormat="1" applyFont="1" applyFill="1" applyBorder="1" applyAlignment="1"/>
    <xf numFmtId="37" fontId="9" fillId="3" borderId="5" xfId="0" applyFont="1" applyFill="1" applyBorder="1" applyAlignment="1">
      <alignment horizontal="left" indent="1"/>
    </xf>
    <xf numFmtId="165" fontId="9" fillId="3" borderId="5" xfId="1" applyNumberFormat="1" applyFont="1" applyFill="1" applyBorder="1" applyAlignment="1">
      <alignment horizontal="left"/>
    </xf>
    <xf numFmtId="4" fontId="9" fillId="3" borderId="5" xfId="1" applyNumberFormat="1" applyFont="1" applyFill="1" applyBorder="1" applyAlignment="1"/>
    <xf numFmtId="165" fontId="9" fillId="3" borderId="5" xfId="1" applyNumberFormat="1" applyFont="1" applyFill="1" applyBorder="1" applyAlignment="1">
      <alignment horizontal="right"/>
    </xf>
    <xf numFmtId="4" fontId="9" fillId="3" borderId="5" xfId="0" applyNumberFormat="1" applyFont="1" applyFill="1" applyBorder="1"/>
    <xf numFmtId="37" fontId="9" fillId="0" borderId="13" xfId="0" applyFont="1" applyBorder="1" applyAlignment="1">
      <alignment horizontal="left" indent="1"/>
    </xf>
    <xf numFmtId="165" fontId="9" fillId="0" borderId="10" xfId="1" applyNumberFormat="1" applyFont="1" applyFill="1" applyBorder="1" applyAlignment="1">
      <alignment horizontal="right"/>
    </xf>
    <xf numFmtId="4" fontId="9" fillId="0" borderId="22" xfId="1" applyNumberFormat="1" applyFont="1" applyFill="1" applyBorder="1" applyAlignment="1"/>
    <xf numFmtId="4" fontId="9" fillId="0" borderId="22" xfId="0" applyNumberFormat="1" applyFont="1" applyBorder="1"/>
    <xf numFmtId="37" fontId="17" fillId="0" borderId="0" xfId="0" applyFont="1"/>
    <xf numFmtId="37" fontId="17" fillId="0" borderId="0" xfId="0" applyFont="1" applyAlignment="1">
      <alignment horizontal="centerContinuous"/>
    </xf>
    <xf numFmtId="37" fontId="9" fillId="2" borderId="1" xfId="0" applyFont="1" applyFill="1" applyBorder="1" applyAlignment="1">
      <alignment horizontal="centerContinuous"/>
    </xf>
    <xf numFmtId="37" fontId="7" fillId="2" borderId="1" xfId="0" applyFont="1" applyFill="1" applyBorder="1" applyAlignment="1">
      <alignment horizontal="centerContinuous"/>
    </xf>
    <xf numFmtId="37" fontId="18" fillId="6" borderId="10" xfId="0" applyFont="1" applyFill="1" applyBorder="1" applyAlignment="1">
      <alignment horizontal="center" vertical="center"/>
    </xf>
    <xf numFmtId="37" fontId="18" fillId="6" borderId="9" xfId="0" applyFont="1" applyFill="1" applyBorder="1" applyAlignment="1">
      <alignment horizontal="center" vertical="center"/>
    </xf>
    <xf numFmtId="37" fontId="18" fillId="6" borderId="11" xfId="0" applyFont="1" applyFill="1" applyBorder="1" applyAlignment="1">
      <alignment horizontal="center" vertical="center"/>
    </xf>
    <xf numFmtId="37" fontId="18" fillId="6" borderId="5" xfId="0" applyFont="1" applyFill="1" applyBorder="1" applyAlignment="1">
      <alignment horizontal="center" vertical="center"/>
    </xf>
    <xf numFmtId="37" fontId="9" fillId="0" borderId="7" xfId="0" applyFont="1" applyBorder="1" applyAlignment="1">
      <alignment horizontal="left" indent="1"/>
    </xf>
    <xf numFmtId="37" fontId="9" fillId="3" borderId="7" xfId="0" applyFont="1" applyFill="1" applyBorder="1" applyAlignment="1">
      <alignment horizontal="left" indent="1"/>
    </xf>
    <xf numFmtId="37" fontId="19" fillId="0" borderId="3" xfId="0" applyFont="1" applyBorder="1" applyAlignment="1">
      <alignment horizontal="left" indent="1"/>
    </xf>
    <xf numFmtId="165" fontId="19" fillId="0" borderId="3" xfId="1" applyNumberFormat="1" applyFont="1" applyFill="1" applyBorder="1" applyAlignment="1">
      <alignment horizontal="right"/>
    </xf>
    <xf numFmtId="37" fontId="9" fillId="0" borderId="5" xfId="0" applyFont="1" applyBorder="1" applyAlignment="1">
      <alignment horizontal="left" indent="1"/>
    </xf>
    <xf numFmtId="165" fontId="19" fillId="0" borderId="5" xfId="1" applyNumberFormat="1" applyFont="1" applyFill="1" applyBorder="1" applyAlignment="1">
      <alignment horizontal="right"/>
    </xf>
    <xf numFmtId="37" fontId="20" fillId="0" borderId="0" xfId="0" applyFont="1"/>
    <xf numFmtId="37" fontId="19" fillId="0" borderId="5" xfId="0" applyFont="1" applyBorder="1" applyAlignment="1">
      <alignment horizontal="left" indent="1"/>
    </xf>
    <xf numFmtId="37" fontId="18" fillId="6" borderId="12" xfId="0" applyFont="1" applyFill="1" applyBorder="1" applyAlignment="1">
      <alignment horizontal="center" vertical="center"/>
    </xf>
    <xf numFmtId="37" fontId="21" fillId="0" borderId="0" xfId="0" applyFont="1" applyAlignment="1">
      <alignment horizontal="center"/>
    </xf>
    <xf numFmtId="37" fontId="18" fillId="6" borderId="2" xfId="0" applyFont="1" applyFill="1" applyBorder="1" applyAlignment="1">
      <alignment horizontal="center" vertical="center"/>
    </xf>
    <xf numFmtId="37" fontId="7" fillId="0" borderId="0" xfId="0" applyFont="1" applyAlignment="1">
      <alignment horizontal="center"/>
    </xf>
    <xf numFmtId="37" fontId="9" fillId="0" borderId="3" xfId="0" applyFont="1" applyBorder="1" applyAlignment="1">
      <alignment horizontal="left" indent="1"/>
    </xf>
    <xf numFmtId="4" fontId="9" fillId="0" borderId="3" xfId="1" applyNumberFormat="1" applyFont="1" applyFill="1" applyBorder="1" applyAlignment="1">
      <alignment horizontal="right"/>
    </xf>
    <xf numFmtId="4" fontId="9" fillId="0" borderId="4" xfId="1" applyNumberFormat="1" applyFont="1" applyFill="1" applyBorder="1" applyAlignment="1">
      <alignment horizontal="right"/>
    </xf>
    <xf numFmtId="37" fontId="9" fillId="3" borderId="3" xfId="0" applyFont="1" applyFill="1" applyBorder="1" applyAlignment="1">
      <alignment horizontal="left" indent="1"/>
    </xf>
    <xf numFmtId="4" fontId="9" fillId="3" borderId="3" xfId="1" applyNumberFormat="1" applyFont="1" applyFill="1" applyBorder="1" applyAlignment="1">
      <alignment horizontal="right"/>
    </xf>
    <xf numFmtId="4" fontId="9" fillId="3" borderId="4" xfId="1" applyNumberFormat="1" applyFont="1" applyFill="1" applyBorder="1" applyAlignment="1">
      <alignment horizontal="right"/>
    </xf>
    <xf numFmtId="165" fontId="9" fillId="0" borderId="5" xfId="1" applyNumberFormat="1" applyFont="1" applyFill="1" applyBorder="1" applyAlignment="1">
      <alignment horizontal="right"/>
    </xf>
    <xf numFmtId="165" fontId="9" fillId="0" borderId="11" xfId="1" applyNumberFormat="1" applyFont="1" applyFill="1" applyBorder="1" applyAlignment="1">
      <alignment horizontal="right"/>
    </xf>
    <xf numFmtId="164" fontId="9" fillId="0" borderId="11" xfId="1" applyFont="1" applyFill="1" applyBorder="1" applyAlignment="1"/>
    <xf numFmtId="165" fontId="9" fillId="0" borderId="9" xfId="1" applyNumberFormat="1" applyFont="1" applyFill="1" applyBorder="1" applyAlignment="1">
      <alignment horizontal="right"/>
    </xf>
    <xf numFmtId="165" fontId="9" fillId="3" borderId="3" xfId="1" applyNumberFormat="1" applyFont="1" applyFill="1" applyBorder="1" applyAlignment="1">
      <alignment horizontal="right"/>
    </xf>
    <xf numFmtId="165" fontId="9" fillId="3" borderId="4" xfId="1" applyNumberFormat="1" applyFont="1" applyFill="1" applyBorder="1" applyAlignment="1">
      <alignment horizontal="right"/>
    </xf>
    <xf numFmtId="37" fontId="9" fillId="0" borderId="5" xfId="0" applyFont="1" applyBorder="1"/>
    <xf numFmtId="165" fontId="9" fillId="3" borderId="0" xfId="1" applyNumberFormat="1" applyFont="1" applyFill="1" applyBorder="1" applyAlignment="1">
      <alignment horizontal="right"/>
    </xf>
    <xf numFmtId="165" fontId="9" fillId="0" borderId="3" xfId="1" applyNumberFormat="1" applyFont="1" applyFill="1" applyBorder="1" applyAlignment="1">
      <alignment horizontal="right"/>
    </xf>
    <xf numFmtId="165" fontId="9" fillId="0" borderId="4" xfId="1" applyNumberFormat="1" applyFont="1" applyFill="1" applyBorder="1" applyAlignment="1">
      <alignment horizontal="right"/>
    </xf>
    <xf numFmtId="37" fontId="20" fillId="7" borderId="0" xfId="0" applyFont="1" applyFill="1"/>
    <xf numFmtId="37" fontId="7" fillId="7" borderId="0" xfId="0" applyFont="1" applyFill="1"/>
    <xf numFmtId="37" fontId="7" fillId="0" borderId="0" xfId="0" applyFont="1" applyAlignment="1">
      <alignment vertical="center"/>
    </xf>
    <xf numFmtId="37" fontId="18" fillId="6" borderId="9" xfId="0" applyFont="1" applyFill="1" applyBorder="1"/>
    <xf numFmtId="37" fontId="18" fillId="6" borderId="5" xfId="0" quotePrefix="1" applyFont="1" applyFill="1" applyBorder="1" applyAlignment="1">
      <alignment horizontal="center" vertical="top"/>
    </xf>
    <xf numFmtId="37" fontId="9" fillId="2" borderId="1" xfId="0" applyFont="1" applyFill="1" applyBorder="1" applyAlignment="1">
      <alignment horizontal="center"/>
    </xf>
    <xf numFmtId="37" fontId="7" fillId="2" borderId="1" xfId="0" applyFont="1" applyFill="1" applyBorder="1" applyAlignment="1">
      <alignment horizontal="center"/>
    </xf>
    <xf numFmtId="165" fontId="9" fillId="0" borderId="2" xfId="1" applyNumberFormat="1" applyFont="1" applyFill="1" applyBorder="1" applyAlignment="1">
      <alignment horizontal="right"/>
    </xf>
    <xf numFmtId="37" fontId="7" fillId="0" borderId="2" xfId="0" applyFont="1" applyBorder="1"/>
    <xf numFmtId="37" fontId="8" fillId="2" borderId="0" xfId="0" applyFont="1" applyFill="1" applyAlignment="1">
      <alignment horizontal="centerContinuous" vertical="center"/>
    </xf>
    <xf numFmtId="37" fontId="22" fillId="6" borderId="6" xfId="0" applyFont="1" applyFill="1" applyBorder="1" applyAlignment="1">
      <alignment horizontal="center" vertical="center" wrapText="1"/>
    </xf>
    <xf numFmtId="37" fontId="22" fillId="6" borderId="8" xfId="0" applyFont="1" applyFill="1" applyBorder="1" applyAlignment="1">
      <alignment horizontal="center" vertical="center"/>
    </xf>
    <xf numFmtId="3" fontId="23" fillId="0" borderId="2" xfId="0" applyNumberFormat="1" applyFont="1" applyBorder="1" applyAlignment="1">
      <alignment horizontal="center"/>
    </xf>
    <xf numFmtId="3" fontId="23" fillId="0" borderId="0" xfId="0" applyNumberFormat="1" applyFont="1" applyAlignment="1">
      <alignment horizontal="center"/>
    </xf>
    <xf numFmtId="37" fontId="22" fillId="6" borderId="5" xfId="0" applyFont="1" applyFill="1" applyBorder="1" applyAlignment="1">
      <alignment horizontal="center" vertical="center"/>
    </xf>
    <xf numFmtId="164" fontId="9" fillId="0" borderId="10" xfId="1" applyFont="1" applyFill="1" applyBorder="1" applyAlignment="1"/>
    <xf numFmtId="3" fontId="9" fillId="0" borderId="0" xfId="0" applyNumberFormat="1" applyFont="1"/>
    <xf numFmtId="164" fontId="9" fillId="3" borderId="4" xfId="1" applyFont="1" applyFill="1" applyBorder="1" applyAlignment="1"/>
    <xf numFmtId="165" fontId="9" fillId="0" borderId="13" xfId="1" applyNumberFormat="1" applyFont="1" applyFill="1" applyBorder="1" applyAlignment="1">
      <alignment horizontal="right"/>
    </xf>
    <xf numFmtId="164" fontId="9" fillId="0" borderId="13" xfId="1" applyFont="1" applyFill="1" applyBorder="1" applyAlignment="1"/>
    <xf numFmtId="37" fontId="6" fillId="0" borderId="0" xfId="0" applyFont="1" applyAlignment="1">
      <alignment horizontal="centerContinuous" vertical="center"/>
    </xf>
    <xf numFmtId="164" fontId="9" fillId="0" borderId="4" xfId="1" applyFont="1" applyFill="1" applyBorder="1" applyAlignment="1"/>
    <xf numFmtId="37" fontId="7" fillId="2" borderId="0" xfId="0" applyFont="1" applyFill="1" applyAlignment="1">
      <alignment horizontal="centerContinuous" vertical="center"/>
    </xf>
    <xf numFmtId="3" fontId="9" fillId="0" borderId="0" xfId="0" quotePrefix="1" applyNumberFormat="1" applyFont="1" applyAlignment="1">
      <alignment horizontal="left"/>
    </xf>
    <xf numFmtId="164" fontId="19" fillId="0" borderId="4" xfId="1" applyFont="1" applyFill="1" applyBorder="1" applyAlignment="1"/>
    <xf numFmtId="165" fontId="19" fillId="0" borderId="2" xfId="1" applyNumberFormat="1" applyFont="1" applyFill="1" applyBorder="1" applyAlignment="1">
      <alignment horizontal="right"/>
    </xf>
    <xf numFmtId="165" fontId="9" fillId="7" borderId="3" xfId="1" applyNumberFormat="1" applyFont="1" applyFill="1" applyBorder="1" applyAlignment="1">
      <alignment horizontal="right"/>
    </xf>
    <xf numFmtId="165" fontId="19" fillId="0" borderId="0" xfId="1" applyNumberFormat="1" applyFont="1" applyFill="1" applyBorder="1" applyAlignment="1">
      <alignment horizontal="right"/>
    </xf>
    <xf numFmtId="37" fontId="12" fillId="0" borderId="15" xfId="0" applyFont="1" applyBorder="1" applyAlignment="1">
      <alignment horizontal="left"/>
    </xf>
    <xf numFmtId="37" fontId="14" fillId="0" borderId="19" xfId="0" applyFont="1" applyBorder="1"/>
    <xf numFmtId="37" fontId="16" fillId="0" borderId="15" xfId="0" applyFont="1" applyBorder="1" applyAlignment="1">
      <alignment horizontal="left" indent="1"/>
    </xf>
    <xf numFmtId="37" fontId="14" fillId="0" borderId="20" xfId="0" applyFont="1" applyBorder="1"/>
    <xf numFmtId="39" fontId="14" fillId="0" borderId="21" xfId="0" applyNumberFormat="1" applyFont="1" applyBorder="1" applyAlignment="1">
      <alignment horizontal="right"/>
    </xf>
    <xf numFmtId="10" fontId="7" fillId="0" borderId="0" xfId="4" applyNumberFormat="1" applyFont="1"/>
    <xf numFmtId="37" fontId="9" fillId="7" borderId="9" xfId="0" applyFont="1" applyFill="1" applyBorder="1" applyAlignment="1">
      <alignment horizontal="left" indent="1"/>
    </xf>
    <xf numFmtId="165" fontId="9" fillId="7" borderId="9" xfId="1" applyNumberFormat="1" applyFont="1" applyFill="1" applyBorder="1" applyAlignment="1">
      <alignment horizontal="right"/>
    </xf>
    <xf numFmtId="37" fontId="9" fillId="7" borderId="3" xfId="0" applyFont="1" applyFill="1" applyBorder="1" applyAlignment="1">
      <alignment horizontal="left" indent="1"/>
    </xf>
    <xf numFmtId="37" fontId="19" fillId="7" borderId="3" xfId="0" applyFont="1" applyFill="1" applyBorder="1" applyAlignment="1">
      <alignment horizontal="left" indent="1"/>
    </xf>
    <xf numFmtId="165" fontId="19" fillId="7" borderId="3" xfId="1" applyNumberFormat="1" applyFont="1" applyFill="1" applyBorder="1" applyAlignment="1">
      <alignment horizontal="right"/>
    </xf>
    <xf numFmtId="165" fontId="9" fillId="7" borderId="4" xfId="1" applyNumberFormat="1" applyFont="1" applyFill="1" applyBorder="1" applyAlignment="1">
      <alignment horizontal="right"/>
    </xf>
    <xf numFmtId="165" fontId="9" fillId="7" borderId="0" xfId="1" applyNumberFormat="1" applyFont="1" applyFill="1" applyBorder="1" applyAlignment="1">
      <alignment horizontal="right"/>
    </xf>
    <xf numFmtId="37" fontId="9" fillId="7" borderId="3" xfId="0" applyFont="1" applyFill="1" applyBorder="1"/>
    <xf numFmtId="37" fontId="9" fillId="7" borderId="5" xfId="0" applyFont="1" applyFill="1" applyBorder="1" applyAlignment="1">
      <alignment horizontal="left" indent="1"/>
    </xf>
    <xf numFmtId="165" fontId="9" fillId="7" borderId="5" xfId="1" applyNumberFormat="1" applyFont="1" applyFill="1" applyBorder="1" applyAlignment="1">
      <alignment horizontal="right"/>
    </xf>
    <xf numFmtId="165" fontId="9" fillId="7" borderId="11" xfId="1" applyNumberFormat="1" applyFont="1" applyFill="1" applyBorder="1" applyAlignment="1">
      <alignment horizontal="right"/>
    </xf>
    <xf numFmtId="164" fontId="9" fillId="7" borderId="11" xfId="1" applyFont="1" applyFill="1" applyBorder="1" applyAlignment="1"/>
    <xf numFmtId="37" fontId="17" fillId="7" borderId="0" xfId="0" applyFont="1" applyFill="1"/>
    <xf numFmtId="4" fontId="9" fillId="7" borderId="3" xfId="1" applyNumberFormat="1" applyFont="1" applyFill="1" applyBorder="1" applyAlignment="1">
      <alignment horizontal="right"/>
    </xf>
    <xf numFmtId="4" fontId="9" fillId="7" borderId="4" xfId="1" applyNumberFormat="1" applyFont="1" applyFill="1" applyBorder="1" applyAlignment="1">
      <alignment horizontal="right"/>
    </xf>
    <xf numFmtId="4" fontId="19" fillId="7" borderId="3" xfId="1" applyNumberFormat="1" applyFont="1" applyFill="1" applyBorder="1" applyAlignment="1">
      <alignment horizontal="right"/>
    </xf>
    <xf numFmtId="37" fontId="9" fillId="0" borderId="7" xfId="0" applyFont="1" applyBorder="1" applyAlignment="1">
      <alignment horizontal="right" indent="1"/>
    </xf>
    <xf numFmtId="37" fontId="9" fillId="3" borderId="7" xfId="0" applyFont="1" applyFill="1" applyBorder="1" applyAlignment="1">
      <alignment horizontal="right" indent="1"/>
    </xf>
    <xf numFmtId="37" fontId="10" fillId="6" borderId="9" xfId="0" quotePrefix="1" applyFont="1" applyFill="1" applyBorder="1" applyAlignment="1">
      <alignment horizontal="center" vertical="center"/>
    </xf>
    <xf numFmtId="37" fontId="6" fillId="7" borderId="0" xfId="0" applyFont="1" applyFill="1" applyAlignment="1">
      <alignment horizontal="center"/>
    </xf>
    <xf numFmtId="37" fontId="8" fillId="2" borderId="0" xfId="0" applyFont="1" applyFill="1" applyAlignment="1">
      <alignment horizontal="center"/>
    </xf>
    <xf numFmtId="37" fontId="20" fillId="0" borderId="0" xfId="0" applyFont="1" applyAlignment="1">
      <alignment horizontal="center"/>
    </xf>
    <xf numFmtId="37" fontId="9" fillId="2" borderId="0" xfId="0" applyFont="1" applyFill="1" applyAlignment="1">
      <alignment horizontal="center"/>
    </xf>
    <xf numFmtId="37" fontId="22" fillId="6" borderId="9" xfId="0" applyFont="1" applyFill="1" applyBorder="1" applyAlignment="1">
      <alignment horizontal="center" vertical="center"/>
    </xf>
    <xf numFmtId="37" fontId="22" fillId="6" borderId="5" xfId="0" applyFont="1" applyFill="1" applyBorder="1" applyAlignment="1">
      <alignment horizontal="center" vertical="center"/>
    </xf>
    <xf numFmtId="37" fontId="8" fillId="2" borderId="0" xfId="0" applyFont="1" applyFill="1" applyAlignment="1">
      <alignment horizontal="center" vertical="center"/>
    </xf>
    <xf numFmtId="37" fontId="9" fillId="2" borderId="0" xfId="0" applyFont="1" applyFill="1" applyAlignment="1">
      <alignment horizontal="center" vertical="center"/>
    </xf>
    <xf numFmtId="37" fontId="10" fillId="6" borderId="9" xfId="0" quotePrefix="1" applyFont="1" applyFill="1" applyBorder="1" applyAlignment="1">
      <alignment horizontal="center" vertical="center"/>
    </xf>
    <xf numFmtId="37" fontId="10" fillId="6" borderId="5" xfId="0" quotePrefix="1" applyFont="1" applyFill="1" applyBorder="1" applyAlignment="1">
      <alignment horizontal="center" vertical="center"/>
    </xf>
    <xf numFmtId="37" fontId="18" fillId="6" borderId="9" xfId="0" applyFont="1" applyFill="1" applyBorder="1" applyAlignment="1">
      <alignment horizontal="center" vertical="center" wrapText="1"/>
    </xf>
    <xf numFmtId="37" fontId="18" fillId="6" borderId="3" xfId="0" applyFont="1" applyFill="1" applyBorder="1" applyAlignment="1">
      <alignment horizontal="center" vertical="center" wrapText="1"/>
    </xf>
    <xf numFmtId="37" fontId="18" fillId="6" borderId="5" xfId="0" applyFont="1" applyFill="1" applyBorder="1" applyAlignment="1">
      <alignment horizontal="center" vertical="center" wrapText="1"/>
    </xf>
    <xf numFmtId="37" fontId="18" fillId="6" borderId="9" xfId="0" applyFont="1" applyFill="1" applyBorder="1" applyAlignment="1">
      <alignment horizontal="center" vertical="center"/>
    </xf>
    <xf numFmtId="37" fontId="18" fillId="6" borderId="3" xfId="0" applyFont="1" applyFill="1" applyBorder="1" applyAlignment="1">
      <alignment horizontal="center" vertical="center"/>
    </xf>
    <xf numFmtId="37" fontId="18" fillId="6" borderId="5" xfId="0" applyFont="1" applyFill="1" applyBorder="1" applyAlignment="1">
      <alignment horizontal="center" vertical="center"/>
    </xf>
    <xf numFmtId="37" fontId="6" fillId="0" borderId="0" xfId="0" applyFont="1" applyAlignment="1">
      <alignment horizontal="center"/>
    </xf>
    <xf numFmtId="37" fontId="18" fillId="6" borderId="9" xfId="0" quotePrefix="1" applyFont="1" applyFill="1" applyBorder="1" applyAlignment="1">
      <alignment horizontal="center" vertical="center"/>
    </xf>
    <xf numFmtId="37" fontId="18" fillId="6" borderId="5" xfId="0" quotePrefix="1" applyFont="1" applyFill="1" applyBorder="1" applyAlignment="1">
      <alignment horizontal="center" vertical="center"/>
    </xf>
    <xf numFmtId="37" fontId="20" fillId="7" borderId="0" xfId="0" applyFont="1" applyFill="1" applyAlignment="1">
      <alignment horizontal="left"/>
    </xf>
    <xf numFmtId="37" fontId="9" fillId="0" borderId="0" xfId="0" applyFont="1" applyAlignment="1">
      <alignment horizontal="left" wrapText="1"/>
    </xf>
    <xf numFmtId="37" fontId="9" fillId="0" borderId="0" xfId="0" applyFont="1" applyAlignment="1">
      <alignment horizontal="left"/>
    </xf>
    <xf numFmtId="37" fontId="10" fillId="6" borderId="3" xfId="0" quotePrefix="1" applyFont="1" applyFill="1" applyBorder="1" applyAlignment="1">
      <alignment horizontal="center" vertical="center"/>
    </xf>
    <xf numFmtId="37" fontId="10" fillId="6" borderId="4" xfId="0" applyFont="1" applyFill="1" applyBorder="1" applyAlignment="1">
      <alignment horizontal="center" vertical="center"/>
    </xf>
    <xf numFmtId="37" fontId="10" fillId="6" borderId="3" xfId="0" applyFont="1" applyFill="1" applyBorder="1" applyAlignment="1">
      <alignment horizontal="center" vertical="center"/>
    </xf>
    <xf numFmtId="37" fontId="9" fillId="7" borderId="0" xfId="0" applyFont="1" applyFill="1" applyBorder="1" applyAlignment="1">
      <alignment horizontal="left" indent="1"/>
    </xf>
    <xf numFmtId="165" fontId="9" fillId="7" borderId="0" xfId="1" applyNumberFormat="1" applyFont="1" applyFill="1" applyBorder="1" applyAlignment="1">
      <alignment horizontal="left"/>
    </xf>
    <xf numFmtId="4" fontId="9" fillId="7" borderId="0" xfId="1" applyNumberFormat="1" applyFont="1" applyFill="1" applyBorder="1" applyAlignment="1"/>
    <xf numFmtId="0" fontId="28" fillId="7" borderId="0" xfId="5" applyFont="1" applyFill="1" applyAlignment="1">
      <alignment horizontal="center" vertical="center"/>
    </xf>
    <xf numFmtId="0" fontId="1" fillId="0" borderId="0" xfId="6"/>
    <xf numFmtId="0" fontId="29" fillId="7" borderId="0" xfId="5" applyFont="1" applyFill="1" applyAlignment="1">
      <alignment horizontal="center" vertical="center"/>
    </xf>
    <xf numFmtId="43" fontId="29" fillId="7" borderId="0" xfId="7" applyFont="1" applyFill="1" applyAlignment="1">
      <alignment horizontal="center" vertical="center"/>
    </xf>
    <xf numFmtId="43" fontId="29" fillId="7" borderId="0" xfId="7" applyFont="1" applyFill="1" applyAlignment="1">
      <alignment vertical="center"/>
    </xf>
    <xf numFmtId="43" fontId="0" fillId="0" borderId="0" xfId="7" applyFont="1" applyAlignment="1">
      <alignment vertical="center"/>
    </xf>
    <xf numFmtId="0" fontId="30" fillId="0" borderId="1" xfId="6" applyFont="1" applyBorder="1" applyAlignment="1">
      <alignment horizontal="center" vertical="center"/>
    </xf>
    <xf numFmtId="0" fontId="31" fillId="8" borderId="7" xfId="6" applyFont="1" applyFill="1" applyBorder="1" applyAlignment="1">
      <alignment horizontal="center" vertical="center"/>
    </xf>
    <xf numFmtId="0" fontId="31" fillId="8" borderId="7" xfId="6" applyFont="1" applyFill="1" applyBorder="1" applyAlignment="1">
      <alignment horizontal="center" vertical="center" wrapText="1"/>
    </xf>
    <xf numFmtId="0" fontId="31" fillId="8" borderId="6" xfId="6" applyFont="1" applyFill="1" applyBorder="1" applyAlignment="1">
      <alignment horizontal="center" vertical="center"/>
    </xf>
    <xf numFmtId="0" fontId="31" fillId="8" borderId="8" xfId="6" applyFont="1" applyFill="1" applyBorder="1" applyAlignment="1">
      <alignment horizontal="center" vertical="center"/>
    </xf>
    <xf numFmtId="43" fontId="31" fillId="8" borderId="7" xfId="7" applyFont="1" applyFill="1" applyBorder="1" applyAlignment="1">
      <alignment horizontal="center" vertical="center"/>
    </xf>
    <xf numFmtId="43" fontId="31" fillId="8" borderId="7" xfId="7" applyFont="1" applyFill="1" applyBorder="1" applyAlignment="1">
      <alignment horizontal="center" vertical="center"/>
    </xf>
    <xf numFmtId="0" fontId="24" fillId="8" borderId="7" xfId="6" applyFont="1" applyFill="1" applyBorder="1" applyAlignment="1">
      <alignment horizontal="center" vertical="center" wrapText="1"/>
    </xf>
    <xf numFmtId="0" fontId="32" fillId="0" borderId="23" xfId="6" applyFont="1" applyBorder="1" applyAlignment="1">
      <alignment horizontal="center" vertical="center"/>
    </xf>
    <xf numFmtId="0" fontId="32" fillId="0" borderId="7" xfId="6" applyFont="1" applyBorder="1" applyAlignment="1">
      <alignment horizontal="center" vertical="center"/>
    </xf>
    <xf numFmtId="0" fontId="33" fillId="0" borderId="7" xfId="6" applyFont="1" applyBorder="1" applyAlignment="1">
      <alignment vertical="center" wrapText="1"/>
    </xf>
    <xf numFmtId="0" fontId="34" fillId="0" borderId="7" xfId="6" applyFont="1" applyBorder="1" applyAlignment="1">
      <alignment vertical="center" wrapText="1"/>
    </xf>
    <xf numFmtId="4" fontId="34" fillId="0" borderId="7" xfId="6" applyNumberFormat="1" applyFont="1" applyBorder="1" applyAlignment="1">
      <alignment vertical="center"/>
    </xf>
    <xf numFmtId="4" fontId="34" fillId="0" borderId="7" xfId="6" applyNumberFormat="1" applyFont="1" applyBorder="1" applyAlignment="1">
      <alignment horizontal="right" vertical="center"/>
    </xf>
    <xf numFmtId="43" fontId="34" fillId="0" borderId="7" xfId="7" applyFont="1" applyBorder="1" applyAlignment="1">
      <alignment vertical="center"/>
    </xf>
    <xf numFmtId="43" fontId="34" fillId="0" borderId="7" xfId="6" applyNumberFormat="1" applyFont="1" applyBorder="1" applyAlignment="1">
      <alignment vertical="center"/>
    </xf>
    <xf numFmtId="0" fontId="32" fillId="0" borderId="7" xfId="6" applyFont="1" applyBorder="1" applyAlignment="1">
      <alignment vertical="center" wrapText="1"/>
    </xf>
    <xf numFmtId="4" fontId="32" fillId="0" borderId="7" xfId="6" applyNumberFormat="1" applyFont="1" applyBorder="1" applyAlignment="1">
      <alignment vertical="center"/>
    </xf>
    <xf numFmtId="0" fontId="32" fillId="0" borderId="8" xfId="6" applyFont="1" applyBorder="1" applyAlignment="1">
      <alignment horizontal="center" vertical="center"/>
    </xf>
    <xf numFmtId="0" fontId="1" fillId="9" borderId="0" xfId="6" applyFill="1"/>
    <xf numFmtId="0" fontId="35" fillId="9" borderId="24" xfId="6" applyFont="1" applyFill="1" applyBorder="1" applyAlignment="1">
      <alignment vertical="center"/>
    </xf>
    <xf numFmtId="0" fontId="33" fillId="9" borderId="24" xfId="6" applyFont="1" applyFill="1" applyBorder="1" applyAlignment="1">
      <alignment vertical="center" wrapText="1"/>
    </xf>
    <xf numFmtId="4" fontId="36" fillId="9" borderId="24" xfId="6" applyNumberFormat="1" applyFont="1" applyFill="1" applyBorder="1" applyAlignment="1">
      <alignment vertical="center"/>
    </xf>
    <xf numFmtId="4" fontId="34" fillId="9" borderId="24" xfId="6" applyNumberFormat="1" applyFont="1" applyFill="1" applyBorder="1" applyAlignment="1">
      <alignment horizontal="right" vertical="center"/>
    </xf>
    <xf numFmtId="43" fontId="34" fillId="9" borderId="24" xfId="7" applyFont="1" applyFill="1" applyBorder="1" applyAlignment="1">
      <alignment vertical="center"/>
    </xf>
    <xf numFmtId="43" fontId="36" fillId="9" borderId="24" xfId="7" applyFont="1" applyFill="1" applyBorder="1" applyAlignment="1">
      <alignment vertical="center"/>
    </xf>
    <xf numFmtId="43" fontId="34" fillId="9" borderId="24" xfId="6" applyNumberFormat="1" applyFont="1" applyFill="1" applyBorder="1" applyAlignment="1">
      <alignment vertical="center"/>
    </xf>
    <xf numFmtId="0" fontId="32" fillId="0" borderId="6" xfId="6" applyFont="1" applyBorder="1" applyAlignment="1">
      <alignment horizontal="center" vertical="center"/>
    </xf>
    <xf numFmtId="0" fontId="1" fillId="9" borderId="24" xfId="6" applyFill="1" applyBorder="1"/>
    <xf numFmtId="0" fontId="36" fillId="9" borderId="24" xfId="6" applyFont="1" applyFill="1" applyBorder="1" applyAlignment="1">
      <alignment vertical="center" wrapText="1"/>
    </xf>
    <xf numFmtId="4" fontId="25" fillId="9" borderId="24" xfId="6" applyNumberFormat="1" applyFont="1" applyFill="1" applyBorder="1"/>
    <xf numFmtId="43" fontId="25" fillId="9" borderId="24" xfId="6" applyNumberFormat="1" applyFont="1" applyFill="1" applyBorder="1"/>
    <xf numFmtId="0" fontId="31" fillId="8" borderId="8" xfId="6" applyFont="1" applyFill="1" applyBorder="1" applyAlignment="1">
      <alignment horizontal="center" vertical="center"/>
    </xf>
    <xf numFmtId="0" fontId="1" fillId="0" borderId="13" xfId="6" applyBorder="1"/>
    <xf numFmtId="0" fontId="31" fillId="8" borderId="6" xfId="6" applyFont="1" applyFill="1" applyBorder="1" applyAlignment="1">
      <alignment horizontal="center" vertical="center"/>
    </xf>
    <xf numFmtId="0" fontId="36" fillId="0" borderId="0" xfId="6" applyFont="1" applyAlignment="1">
      <alignment vertical="center" wrapText="1"/>
    </xf>
    <xf numFmtId="4" fontId="25" fillId="0" borderId="0" xfId="6" applyNumberFormat="1" applyFont="1"/>
    <xf numFmtId="0" fontId="34" fillId="0" borderId="25" xfId="6" applyFont="1" applyBorder="1" applyAlignment="1">
      <alignment vertical="center"/>
    </xf>
    <xf numFmtId="43" fontId="34" fillId="0" borderId="26" xfId="7" applyFont="1" applyFill="1" applyBorder="1" applyAlignment="1">
      <alignment horizontal="left" vertical="center" wrapText="1"/>
    </xf>
    <xf numFmtId="43" fontId="2" fillId="0" borderId="0" xfId="7" applyFont="1"/>
    <xf numFmtId="0" fontId="36" fillId="0" borderId="27" xfId="6" applyFont="1" applyBorder="1" applyAlignment="1">
      <alignment vertical="center"/>
    </xf>
    <xf numFmtId="43" fontId="36" fillId="0" borderId="28" xfId="7" applyFont="1" applyBorder="1" applyAlignment="1">
      <alignment horizontal="left" vertical="center" wrapText="1"/>
    </xf>
    <xf numFmtId="0" fontId="34" fillId="0" borderId="29" xfId="6" applyFont="1" applyBorder="1" applyAlignment="1">
      <alignment vertical="center"/>
    </xf>
    <xf numFmtId="43" fontId="34" fillId="0" borderId="30" xfId="7" applyFont="1" applyBorder="1" applyAlignment="1">
      <alignment horizontal="left" vertical="center" wrapText="1"/>
    </xf>
    <xf numFmtId="0" fontId="34" fillId="0" borderId="31" xfId="6" applyFont="1" applyBorder="1" applyAlignment="1">
      <alignment vertical="center" wrapText="1"/>
    </xf>
    <xf numFmtId="43" fontId="34" fillId="0" borderId="32" xfId="7" applyFont="1" applyBorder="1" applyAlignment="1">
      <alignment horizontal="left" vertical="center" wrapText="1"/>
    </xf>
    <xf numFmtId="166" fontId="34" fillId="0" borderId="26" xfId="7" applyNumberFormat="1" applyFont="1" applyBorder="1" applyAlignment="1">
      <alignment horizontal="right" vertical="center" wrapText="1"/>
    </xf>
    <xf numFmtId="0" fontId="34" fillId="0" borderId="27" xfId="6" applyFont="1" applyBorder="1" applyAlignment="1">
      <alignment vertical="center"/>
    </xf>
    <xf numFmtId="166" fontId="34" fillId="0" borderId="30" xfId="7" applyNumberFormat="1" applyFont="1" applyBorder="1" applyAlignment="1">
      <alignment horizontal="right" vertical="center" wrapText="1"/>
    </xf>
    <xf numFmtId="0" fontId="34" fillId="0" borderId="33" xfId="6" applyFont="1" applyBorder="1" applyAlignment="1">
      <alignment vertical="center"/>
    </xf>
    <xf numFmtId="43" fontId="34" fillId="0" borderId="34" xfId="7" applyFont="1" applyBorder="1" applyAlignment="1">
      <alignment horizontal="left" vertical="center" wrapText="1"/>
    </xf>
    <xf numFmtId="0" fontId="32" fillId="0" borderId="26" xfId="6" applyFont="1" applyBorder="1" applyAlignment="1">
      <alignment horizontal="right" vertical="center" wrapText="1"/>
    </xf>
    <xf numFmtId="0" fontId="34" fillId="0" borderId="35" xfId="6" applyFont="1" applyBorder="1" applyAlignment="1">
      <alignment vertical="center"/>
    </xf>
    <xf numFmtId="0" fontId="32" fillId="0" borderId="36" xfId="6" applyFont="1" applyBorder="1" applyAlignment="1">
      <alignment horizontal="right" vertical="center" wrapText="1"/>
    </xf>
    <xf numFmtId="0" fontId="32" fillId="0" borderId="36" xfId="6" applyFont="1" applyFill="1" applyBorder="1" applyAlignment="1">
      <alignment horizontal="right" vertical="center" wrapText="1"/>
    </xf>
    <xf numFmtId="0" fontId="34" fillId="0" borderId="31" xfId="6" applyFont="1" applyBorder="1" applyAlignment="1">
      <alignment vertical="center"/>
    </xf>
    <xf numFmtId="0" fontId="32" fillId="0" borderId="32" xfId="6" applyFont="1" applyFill="1" applyBorder="1" applyAlignment="1">
      <alignment horizontal="right" vertical="center" wrapText="1"/>
    </xf>
    <xf numFmtId="0" fontId="1" fillId="0" borderId="0" xfId="6" applyAlignment="1">
      <alignment vertical="center"/>
    </xf>
    <xf numFmtId="0" fontId="30" fillId="0" borderId="0" xfId="6" applyFont="1" applyAlignment="1">
      <alignment horizontal="center" vertical="center"/>
    </xf>
    <xf numFmtId="0" fontId="37" fillId="0" borderId="0" xfId="8" applyAlignment="1">
      <alignment vertical="center"/>
    </xf>
    <xf numFmtId="0" fontId="34" fillId="0" borderId="5" xfId="6" applyFont="1" applyBorder="1" applyAlignment="1">
      <alignment horizontal="center" vertical="center"/>
    </xf>
    <xf numFmtId="49" fontId="32" fillId="0" borderId="11" xfId="6" applyNumberFormat="1" applyFont="1" applyBorder="1" applyAlignment="1">
      <alignment horizontal="justify" vertical="center"/>
    </xf>
    <xf numFmtId="0" fontId="32" fillId="0" borderId="5" xfId="6" applyFont="1" applyBorder="1" applyAlignment="1">
      <alignment horizontal="left" vertical="center" wrapText="1"/>
    </xf>
    <xf numFmtId="43" fontId="32" fillId="0" borderId="5" xfId="7" applyFont="1" applyBorder="1" applyAlignment="1">
      <alignment horizontal="center" vertical="center" wrapText="1"/>
    </xf>
    <xf numFmtId="43" fontId="34" fillId="0" borderId="5" xfId="7" applyFont="1" applyFill="1" applyBorder="1" applyAlignment="1">
      <alignment horizontal="center" vertical="center" wrapText="1"/>
    </xf>
    <xf numFmtId="0" fontId="34" fillId="0" borderId="7" xfId="6" applyFont="1" applyBorder="1" applyAlignment="1">
      <alignment horizontal="center" vertical="center"/>
    </xf>
    <xf numFmtId="49" fontId="32" fillId="0" borderId="8" xfId="6" applyNumberFormat="1" applyFont="1" applyBorder="1" applyAlignment="1">
      <alignment horizontal="justify" vertical="center"/>
    </xf>
    <xf numFmtId="0" fontId="32" fillId="0" borderId="7" xfId="6" applyFont="1" applyBorder="1" applyAlignment="1">
      <alignment horizontal="left" vertical="center" wrapText="1"/>
    </xf>
    <xf numFmtId="43" fontId="32" fillId="0" borderId="7" xfId="9" applyFont="1" applyFill="1" applyBorder="1" applyAlignment="1">
      <alignment horizontal="left" vertical="center" wrapText="1"/>
    </xf>
    <xf numFmtId="166" fontId="33" fillId="0" borderId="7" xfId="7" applyNumberFormat="1" applyFont="1" applyBorder="1" applyAlignment="1">
      <alignment horizontal="right" vertical="center"/>
    </xf>
    <xf numFmtId="49" fontId="32" fillId="0" borderId="8" xfId="6" applyNumberFormat="1" applyFont="1" applyBorder="1" applyAlignment="1">
      <alignment horizontal="justify" vertical="center" wrapText="1"/>
    </xf>
    <xf numFmtId="49" fontId="32" fillId="0" borderId="37" xfId="6" applyNumberFormat="1" applyFont="1" applyBorder="1" applyAlignment="1">
      <alignment horizontal="justify" vertical="center" wrapText="1"/>
    </xf>
    <xf numFmtId="49" fontId="34" fillId="0" borderId="8" xfId="6" applyNumberFormat="1" applyFont="1" applyBorder="1" applyAlignment="1">
      <alignment horizontal="justify" vertical="center" wrapText="1"/>
    </xf>
    <xf numFmtId="0" fontId="34" fillId="0" borderId="7" xfId="6" applyFont="1" applyBorder="1" applyAlignment="1">
      <alignment horizontal="left" vertical="center" wrapText="1"/>
    </xf>
    <xf numFmtId="4" fontId="34" fillId="0" borderId="8" xfId="6" applyNumberFormat="1" applyFont="1" applyBorder="1" applyAlignment="1">
      <alignment horizontal="justify" vertical="center" wrapText="1"/>
    </xf>
    <xf numFmtId="49" fontId="32" fillId="0" borderId="38" xfId="6" applyNumberFormat="1" applyFont="1" applyBorder="1" applyAlignment="1">
      <alignment horizontal="justify" vertical="center" wrapText="1"/>
    </xf>
    <xf numFmtId="0" fontId="32" fillId="0" borderId="39" xfId="6" applyFont="1" applyBorder="1" applyAlignment="1">
      <alignment horizontal="left" vertical="center" wrapText="1"/>
    </xf>
    <xf numFmtId="4" fontId="32" fillId="0" borderId="8" xfId="6" applyNumberFormat="1" applyFont="1" applyBorder="1" applyAlignment="1">
      <alignment horizontal="justify" vertical="center" wrapText="1"/>
    </xf>
    <xf numFmtId="0" fontId="31" fillId="8" borderId="7" xfId="6" applyFont="1" applyFill="1" applyBorder="1" applyAlignment="1">
      <alignment horizontal="center" vertical="center"/>
    </xf>
    <xf numFmtId="43" fontId="31" fillId="8" borderId="7" xfId="6" applyNumberFormat="1" applyFont="1" applyFill="1" applyBorder="1" applyAlignment="1">
      <alignment horizontal="center" vertical="center"/>
    </xf>
    <xf numFmtId="0" fontId="34" fillId="0" borderId="0" xfId="6" applyFont="1"/>
    <xf numFmtId="0" fontId="38" fillId="10" borderId="40" xfId="6" applyFont="1" applyFill="1" applyBorder="1" applyAlignment="1">
      <alignment horizontal="center"/>
    </xf>
    <xf numFmtId="0" fontId="38" fillId="10" borderId="41" xfId="6" applyFont="1" applyFill="1" applyBorder="1" applyAlignment="1">
      <alignment horizontal="center"/>
    </xf>
    <xf numFmtId="43" fontId="34" fillId="0" borderId="26" xfId="7" applyFont="1" applyBorder="1" applyAlignment="1">
      <alignment vertical="center" wrapText="1"/>
    </xf>
    <xf numFmtId="43" fontId="34" fillId="0" borderId="30" xfId="7" applyFont="1" applyBorder="1" applyAlignment="1">
      <alignment vertical="center" wrapText="1"/>
    </xf>
    <xf numFmtId="167" fontId="34" fillId="0" borderId="30" xfId="7" applyNumberFormat="1" applyFont="1" applyBorder="1" applyAlignment="1">
      <alignment vertical="center" wrapText="1"/>
    </xf>
    <xf numFmtId="167" fontId="34" fillId="0" borderId="32" xfId="7" applyNumberFormat="1" applyFont="1" applyBorder="1" applyAlignment="1">
      <alignment vertical="center" wrapText="1"/>
    </xf>
    <xf numFmtId="0" fontId="27" fillId="7" borderId="0" xfId="5" applyFont="1" applyFill="1" applyAlignment="1">
      <alignment horizontal="center" vertical="center"/>
    </xf>
    <xf numFmtId="0" fontId="39" fillId="8" borderId="7" xfId="6" applyFont="1" applyFill="1" applyBorder="1" applyAlignment="1">
      <alignment horizontal="center" vertical="center" wrapText="1"/>
    </xf>
    <xf numFmtId="0" fontId="2" fillId="0" borderId="7" xfId="6" applyFont="1" applyBorder="1" applyAlignment="1">
      <alignment horizontal="center" vertical="center"/>
    </xf>
    <xf numFmtId="0" fontId="26" fillId="0" borderId="7" xfId="6" applyFont="1" applyBorder="1" applyAlignment="1">
      <alignment horizontal="justify" vertical="center" wrapText="1"/>
    </xf>
    <xf numFmtId="43" fontId="26" fillId="0" borderId="7" xfId="7" applyFont="1" applyBorder="1" applyAlignment="1">
      <alignment horizontal="right"/>
    </xf>
    <xf numFmtId="0" fontId="26" fillId="0" borderId="42" xfId="6" applyFont="1" applyBorder="1" applyAlignment="1">
      <alignment horizontal="justify" vertical="center" wrapText="1"/>
    </xf>
    <xf numFmtId="0" fontId="2" fillId="0" borderId="9" xfId="6" applyFont="1" applyBorder="1" applyAlignment="1">
      <alignment horizontal="center" vertical="center"/>
    </xf>
    <xf numFmtId="0" fontId="39" fillId="8" borderId="7" xfId="6" applyFont="1" applyFill="1" applyBorder="1" applyAlignment="1">
      <alignment horizontal="center" vertical="center"/>
    </xf>
    <xf numFmtId="43" fontId="39" fillId="8" borderId="8" xfId="7" applyFont="1" applyFill="1" applyBorder="1" applyAlignment="1">
      <alignment horizontal="center" vertical="center" wrapText="1"/>
    </xf>
    <xf numFmtId="43" fontId="39" fillId="8" borderId="7" xfId="7" applyFont="1" applyFill="1" applyBorder="1" applyAlignment="1">
      <alignment horizontal="center" vertical="center" wrapText="1"/>
    </xf>
    <xf numFmtId="43" fontId="28" fillId="7" borderId="0" xfId="7" applyFont="1" applyFill="1" applyAlignment="1">
      <alignment horizontal="center" vertical="center"/>
    </xf>
    <xf numFmtId="0" fontId="40" fillId="7" borderId="0" xfId="5" applyFont="1" applyFill="1" applyAlignment="1">
      <alignment horizontal="center" vertical="center"/>
    </xf>
    <xf numFmtId="0" fontId="40" fillId="7" borderId="1" xfId="5" applyFont="1" applyFill="1" applyBorder="1" applyAlignment="1">
      <alignment horizontal="center" vertical="center"/>
    </xf>
    <xf numFmtId="0" fontId="2" fillId="0" borderId="7" xfId="6" applyFont="1" applyBorder="1"/>
    <xf numFmtId="43" fontId="2" fillId="0" borderId="7" xfId="7" applyFont="1" applyBorder="1"/>
    <xf numFmtId="0" fontId="2" fillId="0" borderId="0" xfId="6" applyFont="1"/>
    <xf numFmtId="0" fontId="32" fillId="0" borderId="0" xfId="6" applyFont="1" applyBorder="1" applyAlignment="1">
      <alignment horizontal="center" vertical="center"/>
    </xf>
    <xf numFmtId="0" fontId="33" fillId="0" borderId="0" xfId="6" applyFont="1" applyBorder="1" applyAlignment="1">
      <alignment vertical="center" wrapText="1"/>
    </xf>
    <xf numFmtId="0" fontId="34" fillId="0" borderId="0" xfId="6" applyFont="1" applyBorder="1" applyAlignment="1">
      <alignment vertical="center" wrapText="1"/>
    </xf>
    <xf numFmtId="4" fontId="34" fillId="0" borderId="0" xfId="6" applyNumberFormat="1" applyFont="1" applyBorder="1" applyAlignment="1">
      <alignment vertical="center"/>
    </xf>
    <xf numFmtId="43" fontId="34" fillId="0" borderId="0" xfId="7" applyFont="1" applyBorder="1" applyAlignment="1">
      <alignment vertical="center"/>
    </xf>
    <xf numFmtId="43" fontId="34" fillId="0" borderId="0" xfId="6" applyNumberFormat="1" applyFont="1" applyBorder="1" applyAlignment="1">
      <alignment vertical="center"/>
    </xf>
  </cellXfs>
  <cellStyles count="10">
    <cellStyle name="Millares" xfId="1" builtinId="3"/>
    <cellStyle name="Millares 2" xfId="7"/>
    <cellStyle name="Millares 3" xfId="9"/>
    <cellStyle name="Normal" xfId="0" builtinId="0"/>
    <cellStyle name="Normal 2" xfId="3"/>
    <cellStyle name="Normal 2 2" xfId="8"/>
    <cellStyle name="Normal 3" xfId="6"/>
    <cellStyle name="Normal 4" xfId="2"/>
    <cellStyle name="Normal 8" xfId="5"/>
    <cellStyle name="Porcentaje" xfId="4" builtinId="5"/>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7FBA0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68D494"/>
      <rgbColor rgb="00CC99FF"/>
      <rgbColor rgb="00DBEFD9"/>
      <rgbColor rgb="003366FF"/>
      <rgbColor rgb="0033CCCC"/>
      <rgbColor rgb="00FFFFCC"/>
      <rgbColor rgb="00BBE0B8"/>
      <rgbColor rgb="00996633"/>
      <rgbColor rgb="00996666"/>
      <rgbColor rgb="00666699"/>
      <rgbColor rgb="00969696"/>
      <rgbColor rgb="00FCD116"/>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sqref="A1:D15"/>
    </sheetView>
  </sheetViews>
  <sheetFormatPr baseColWidth="10" defaultColWidth="11.5703125" defaultRowHeight="13.5" x14ac:dyDescent="0.25"/>
  <cols>
    <col min="1" max="1" width="59.42578125" style="3" bestFit="1" customWidth="1"/>
    <col min="2" max="3" width="15.85546875" style="3" bestFit="1" customWidth="1"/>
    <col min="4" max="4" width="13.7109375" style="3" bestFit="1" customWidth="1"/>
    <col min="5" max="8" width="11.5703125" style="3"/>
    <col min="9" max="9" width="13.28515625" style="3" bestFit="1" customWidth="1"/>
    <col min="10" max="10" width="23.42578125" style="3" bestFit="1" customWidth="1"/>
    <col min="11" max="16384" width="11.5703125" style="3"/>
  </cols>
  <sheetData>
    <row r="1" spans="1:9" ht="16.5" x14ac:dyDescent="0.3">
      <c r="A1" s="139" t="s">
        <v>297</v>
      </c>
      <c r="B1" s="139"/>
      <c r="C1" s="139"/>
      <c r="D1" s="139"/>
      <c r="E1" s="2"/>
    </row>
    <row r="2" spans="1:9" x14ac:dyDescent="0.25">
      <c r="A2" s="140" t="s">
        <v>135</v>
      </c>
      <c r="B2" s="140"/>
      <c r="C2" s="140"/>
      <c r="D2" s="140"/>
      <c r="E2" s="4"/>
    </row>
    <row r="3" spans="1:9" x14ac:dyDescent="0.25">
      <c r="A3" s="140" t="s">
        <v>349</v>
      </c>
      <c r="B3" s="140"/>
      <c r="C3" s="140"/>
      <c r="D3" s="140"/>
      <c r="E3" s="4"/>
    </row>
    <row r="4" spans="1:9" x14ac:dyDescent="0.25">
      <c r="A4" s="5" t="s">
        <v>4</v>
      </c>
      <c r="B4" s="4"/>
      <c r="C4" s="4"/>
      <c r="D4" s="4"/>
      <c r="E4" s="4"/>
    </row>
    <row r="5" spans="1:9" ht="12" customHeight="1" x14ac:dyDescent="0.25">
      <c r="A5" s="6" t="s">
        <v>137</v>
      </c>
      <c r="B5" s="6"/>
      <c r="C5" s="6" t="s">
        <v>406</v>
      </c>
      <c r="D5" s="7" t="s">
        <v>134</v>
      </c>
    </row>
    <row r="6" spans="1:9" hidden="1" x14ac:dyDescent="0.25">
      <c r="A6" s="8"/>
      <c r="B6" s="8"/>
      <c r="C6" s="8"/>
      <c r="D6" s="9"/>
    </row>
    <row r="7" spans="1:9" x14ac:dyDescent="0.25">
      <c r="A7" s="21"/>
      <c r="B7" s="14"/>
      <c r="C7" s="15"/>
      <c r="D7" s="16"/>
    </row>
    <row r="8" spans="1:9" x14ac:dyDescent="0.25">
      <c r="A8" s="10" t="s">
        <v>405</v>
      </c>
      <c r="B8" s="11"/>
      <c r="C8" s="12">
        <f>SUM(B9:B10)</f>
        <v>2680947470</v>
      </c>
      <c r="D8" s="13">
        <f>C8/$C$15*100</f>
        <v>61.530118301936476</v>
      </c>
      <c r="I8" s="119"/>
    </row>
    <row r="9" spans="1:9" x14ac:dyDescent="0.25">
      <c r="A9" s="21" t="s">
        <v>405</v>
      </c>
      <c r="B9" s="14">
        <f>+'PARTS. FED.MPIOS. 2026.'!C146</f>
        <v>2680596312</v>
      </c>
      <c r="C9" s="15"/>
      <c r="D9" s="16">
        <f>B9/$C$15*100</f>
        <v>61.522058914900931</v>
      </c>
    </row>
    <row r="10" spans="1:9" x14ac:dyDescent="0.25">
      <c r="A10" s="17" t="s">
        <v>138</v>
      </c>
      <c r="B10" s="18">
        <f>+'PARTS. FED.MPIOS. 2026.'!C147</f>
        <v>351158</v>
      </c>
      <c r="C10" s="19"/>
      <c r="D10" s="20">
        <f>B10/$C$15*100</f>
        <v>8.0593870355361377E-3</v>
      </c>
    </row>
    <row r="11" spans="1:9" x14ac:dyDescent="0.25">
      <c r="A11" s="114" t="s">
        <v>136</v>
      </c>
      <c r="B11" s="22"/>
      <c r="C11" s="115">
        <f>SUM(B12:B13)</f>
        <v>1676182898</v>
      </c>
      <c r="D11" s="23">
        <f>C11/$C$15*100</f>
        <v>38.469881698063531</v>
      </c>
    </row>
    <row r="12" spans="1:9" x14ac:dyDescent="0.25">
      <c r="A12" s="24" t="s">
        <v>285</v>
      </c>
      <c r="B12" s="25">
        <f>+'FAISM 2026.'!C146</f>
        <v>824212946</v>
      </c>
      <c r="C12" s="26"/>
      <c r="D12" s="20">
        <f>B12/$C$15*100</f>
        <v>18.916416916355164</v>
      </c>
    </row>
    <row r="13" spans="1:9" x14ac:dyDescent="0.25">
      <c r="A13" s="27" t="s">
        <v>286</v>
      </c>
      <c r="B13" s="28">
        <f>+'FORTAMUN 2026.'!C151</f>
        <v>851969952</v>
      </c>
      <c r="C13" s="29"/>
      <c r="D13" s="16">
        <f>B13/$C$15*100</f>
        <v>19.553464781708364</v>
      </c>
    </row>
    <row r="14" spans="1:9" x14ac:dyDescent="0.25">
      <c r="A14" s="24"/>
      <c r="B14" s="30"/>
      <c r="C14" s="26"/>
      <c r="D14" s="20"/>
    </row>
    <row r="15" spans="1:9" ht="14.25" thickBot="1" x14ac:dyDescent="0.3">
      <c r="A15" s="116" t="s">
        <v>407</v>
      </c>
      <c r="B15" s="22"/>
      <c r="C15" s="117">
        <f>SUM(C8:C11)</f>
        <v>4357130368</v>
      </c>
      <c r="D15" s="118">
        <f>SUM(D9:D11)</f>
        <v>100</v>
      </c>
    </row>
    <row r="16" spans="1:9" ht="14.25" thickTop="1" x14ac:dyDescent="0.25"/>
  </sheetData>
  <mergeCells count="3">
    <mergeCell ref="A1:D1"/>
    <mergeCell ref="A2:D2"/>
    <mergeCell ref="A3:D3"/>
  </mergeCells>
  <phoneticPr fontId="3" type="noConversion"/>
  <printOptions horizontalCentered="1"/>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7"/>
  <sheetViews>
    <sheetView topLeftCell="A37" workbookViewId="0">
      <selection activeCell="A52" sqref="A52:AB97"/>
    </sheetView>
  </sheetViews>
  <sheetFormatPr baseColWidth="10" defaultRowHeight="15" x14ac:dyDescent="0.25"/>
  <cols>
    <col min="1" max="1" width="11.42578125" style="168"/>
    <col min="2" max="2" width="14.85546875" style="168" hidden="1" customWidth="1"/>
    <col min="3" max="3" width="26.42578125" style="168" hidden="1" customWidth="1"/>
    <col min="4" max="4" width="69.28515625" style="168" customWidth="1"/>
    <col min="5" max="5" width="17.5703125" style="168" customWidth="1"/>
    <col min="6" max="6" width="19.28515625" style="168" bestFit="1" customWidth="1"/>
    <col min="7" max="8" width="15.85546875" style="168" hidden="1" customWidth="1"/>
    <col min="9" max="26" width="13" style="168" hidden="1" customWidth="1"/>
    <col min="27" max="27" width="17.85546875" style="168" bestFit="1" customWidth="1"/>
    <col min="28" max="28" width="15" style="168" customWidth="1"/>
    <col min="29" max="16384" width="11.42578125" style="168"/>
  </cols>
  <sheetData>
    <row r="1" spans="1:28" ht="18" x14ac:dyDescent="0.25">
      <c r="A1" s="167" t="s">
        <v>410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28" ht="15.75" x14ac:dyDescent="0.25">
      <c r="A2" s="169" t="s">
        <v>411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row>
    <row r="3" spans="1:28" ht="15.75" x14ac:dyDescent="0.25">
      <c r="A3" s="170" t="s">
        <v>412</v>
      </c>
      <c r="B3" s="170"/>
      <c r="C3" s="170"/>
      <c r="D3" s="170"/>
      <c r="E3" s="170"/>
      <c r="F3" s="170"/>
      <c r="G3" s="170"/>
      <c r="H3" s="170"/>
      <c r="I3" s="170"/>
      <c r="J3" s="171"/>
      <c r="K3" s="170"/>
      <c r="L3" s="170"/>
      <c r="M3" s="170"/>
      <c r="N3" s="170"/>
      <c r="O3" s="170"/>
      <c r="P3" s="170"/>
      <c r="Q3" s="170"/>
      <c r="R3" s="170"/>
      <c r="S3" s="170"/>
      <c r="T3" s="170"/>
      <c r="U3" s="170"/>
      <c r="V3" s="170"/>
      <c r="W3" s="170"/>
      <c r="X3" s="170"/>
      <c r="Y3" s="170"/>
      <c r="Z3" s="170"/>
      <c r="AA3" s="170"/>
      <c r="AB3" s="172"/>
    </row>
    <row r="4" spans="1:28" ht="15.75" x14ac:dyDescent="0.25">
      <c r="A4" s="173" t="s">
        <v>140</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row>
    <row r="5" spans="1:28" ht="30" x14ac:dyDescent="0.25">
      <c r="A5" s="174" t="s">
        <v>413</v>
      </c>
      <c r="B5" s="174" t="s">
        <v>414</v>
      </c>
      <c r="C5" s="174" t="s">
        <v>415</v>
      </c>
      <c r="D5" s="174" t="s">
        <v>416</v>
      </c>
      <c r="E5" s="175" t="s">
        <v>306</v>
      </c>
      <c r="F5" s="174" t="s">
        <v>417</v>
      </c>
      <c r="G5" s="176" t="s">
        <v>418</v>
      </c>
      <c r="H5" s="177"/>
      <c r="I5" s="178" t="s">
        <v>419</v>
      </c>
      <c r="J5" s="178"/>
      <c r="K5" s="178" t="s">
        <v>420</v>
      </c>
      <c r="L5" s="178"/>
      <c r="M5" s="178" t="s">
        <v>421</v>
      </c>
      <c r="N5" s="178"/>
      <c r="O5" s="179" t="s">
        <v>422</v>
      </c>
      <c r="P5" s="179"/>
      <c r="Q5" s="179" t="s">
        <v>423</v>
      </c>
      <c r="R5" s="179"/>
      <c r="S5" s="179" t="s">
        <v>424</v>
      </c>
      <c r="T5" s="179"/>
      <c r="U5" s="174" t="s">
        <v>425</v>
      </c>
      <c r="V5" s="174"/>
      <c r="W5" s="174" t="s">
        <v>426</v>
      </c>
      <c r="X5" s="174"/>
      <c r="Y5" s="174" t="s">
        <v>427</v>
      </c>
      <c r="Z5" s="174"/>
      <c r="AA5" s="174" t="s">
        <v>428</v>
      </c>
      <c r="AB5" s="180" t="s">
        <v>429</v>
      </c>
    </row>
    <row r="6" spans="1:28" ht="25.5" x14ac:dyDescent="0.25">
      <c r="A6" s="181" t="s">
        <v>430</v>
      </c>
      <c r="B6" s="182">
        <v>200015</v>
      </c>
      <c r="C6" s="183" t="s">
        <v>431</v>
      </c>
      <c r="D6" s="184" t="s">
        <v>432</v>
      </c>
      <c r="E6" s="183" t="s">
        <v>431</v>
      </c>
      <c r="F6" s="185">
        <v>8498429</v>
      </c>
      <c r="G6" s="186">
        <v>2549528.7000000002</v>
      </c>
      <c r="H6" s="186" t="s">
        <v>433</v>
      </c>
      <c r="I6" s="187"/>
      <c r="J6" s="187"/>
      <c r="K6" s="187"/>
      <c r="L6" s="187"/>
      <c r="M6" s="187"/>
      <c r="N6" s="187"/>
      <c r="O6" s="187"/>
      <c r="P6" s="187"/>
      <c r="Q6" s="187"/>
      <c r="R6" s="187"/>
      <c r="S6" s="187"/>
      <c r="T6" s="187"/>
      <c r="U6" s="187"/>
      <c r="V6" s="187"/>
      <c r="W6" s="187"/>
      <c r="X6" s="187"/>
      <c r="Y6" s="187"/>
      <c r="Z6" s="187"/>
      <c r="AA6" s="187">
        <f>G6+I6+K6+M6+O6+Q6+S6+S6+U6+W6+Y6</f>
        <v>2549528.7000000002</v>
      </c>
      <c r="AB6" s="188">
        <f t="shared" ref="AB6:AB75" si="0">AA6*100/F6</f>
        <v>30.000000000000004</v>
      </c>
    </row>
    <row r="7" spans="1:28" ht="25.5" x14ac:dyDescent="0.25">
      <c r="A7" s="181" t="s">
        <v>430</v>
      </c>
      <c r="B7" s="182">
        <v>200242</v>
      </c>
      <c r="C7" s="183" t="s">
        <v>434</v>
      </c>
      <c r="D7" s="184" t="s">
        <v>435</v>
      </c>
      <c r="E7" s="183" t="s">
        <v>434</v>
      </c>
      <c r="F7" s="185">
        <v>1400000</v>
      </c>
      <c r="G7" s="186">
        <v>420000</v>
      </c>
      <c r="H7" s="186" t="s">
        <v>433</v>
      </c>
      <c r="I7" s="187"/>
      <c r="J7" s="187"/>
      <c r="K7" s="187"/>
      <c r="L7" s="187"/>
      <c r="M7" s="187"/>
      <c r="N7" s="187"/>
      <c r="O7" s="187"/>
      <c r="P7" s="187"/>
      <c r="Q7" s="187"/>
      <c r="R7" s="187"/>
      <c r="S7" s="187"/>
      <c r="T7" s="187"/>
      <c r="U7" s="187"/>
      <c r="V7" s="187"/>
      <c r="W7" s="187"/>
      <c r="X7" s="187"/>
      <c r="Y7" s="187"/>
      <c r="Z7" s="187"/>
      <c r="AA7" s="187">
        <f t="shared" ref="AA7:AA76" si="1">G7+I7+K7+M7+O7+Q7+S7+S7+U7+W7+Y7</f>
        <v>420000</v>
      </c>
      <c r="AB7" s="188">
        <f t="shared" si="0"/>
        <v>30</v>
      </c>
    </row>
    <row r="8" spans="1:28" ht="25.5" x14ac:dyDescent="0.25">
      <c r="A8" s="181" t="s">
        <v>430</v>
      </c>
      <c r="B8" s="182">
        <v>200024</v>
      </c>
      <c r="C8" s="183" t="s">
        <v>32</v>
      </c>
      <c r="D8" s="184" t="s">
        <v>436</v>
      </c>
      <c r="E8" s="183" t="s">
        <v>32</v>
      </c>
      <c r="F8" s="185">
        <v>4876094.8600000003</v>
      </c>
      <c r="G8" s="186">
        <v>1462828.46</v>
      </c>
      <c r="H8" s="186" t="s">
        <v>433</v>
      </c>
      <c r="I8" s="187"/>
      <c r="J8" s="187"/>
      <c r="K8" s="187"/>
      <c r="L8" s="187"/>
      <c r="M8" s="187"/>
      <c r="N8" s="187"/>
      <c r="O8" s="187"/>
      <c r="P8" s="187"/>
      <c r="Q8" s="187"/>
      <c r="R8" s="187"/>
      <c r="S8" s="187"/>
      <c r="T8" s="187"/>
      <c r="U8" s="187"/>
      <c r="V8" s="187"/>
      <c r="W8" s="187"/>
      <c r="X8" s="187"/>
      <c r="Y8" s="187"/>
      <c r="Z8" s="187"/>
      <c r="AA8" s="187">
        <f t="shared" si="1"/>
        <v>1462828.46</v>
      </c>
      <c r="AB8" s="188">
        <f t="shared" si="0"/>
        <v>30.000000041016428</v>
      </c>
    </row>
    <row r="9" spans="1:28" ht="38.25" x14ac:dyDescent="0.25">
      <c r="A9" s="181" t="s">
        <v>430</v>
      </c>
      <c r="B9" s="182">
        <v>200137</v>
      </c>
      <c r="C9" s="183" t="s">
        <v>33</v>
      </c>
      <c r="D9" s="184" t="s">
        <v>437</v>
      </c>
      <c r="E9" s="183" t="s">
        <v>33</v>
      </c>
      <c r="F9" s="185">
        <v>4215011.16</v>
      </c>
      <c r="G9" s="186">
        <v>1264503.3500000001</v>
      </c>
      <c r="H9" s="186" t="s">
        <v>433</v>
      </c>
      <c r="I9" s="187"/>
      <c r="J9" s="187"/>
      <c r="K9" s="187"/>
      <c r="L9" s="187"/>
      <c r="M9" s="187"/>
      <c r="N9" s="187"/>
      <c r="O9" s="187"/>
      <c r="P9" s="187"/>
      <c r="Q9" s="187"/>
      <c r="R9" s="187"/>
      <c r="S9" s="187"/>
      <c r="T9" s="187"/>
      <c r="U9" s="187"/>
      <c r="V9" s="187"/>
      <c r="W9" s="187"/>
      <c r="X9" s="187"/>
      <c r="Y9" s="187"/>
      <c r="Z9" s="187"/>
      <c r="AA9" s="187">
        <f t="shared" si="1"/>
        <v>1264503.3500000001</v>
      </c>
      <c r="AB9" s="188">
        <f t="shared" si="0"/>
        <v>30.000000047449461</v>
      </c>
    </row>
    <row r="10" spans="1:28" ht="51" x14ac:dyDescent="0.25">
      <c r="A10" s="181" t="s">
        <v>430</v>
      </c>
      <c r="B10" s="182">
        <v>200141</v>
      </c>
      <c r="C10" s="183" t="s">
        <v>21</v>
      </c>
      <c r="D10" s="184" t="s">
        <v>438</v>
      </c>
      <c r="E10" s="183" t="s">
        <v>21</v>
      </c>
      <c r="F10" s="185">
        <v>6377104.4199999999</v>
      </c>
      <c r="G10" s="186">
        <v>1913131.33</v>
      </c>
      <c r="H10" s="186" t="s">
        <v>433</v>
      </c>
      <c r="I10" s="187"/>
      <c r="J10" s="187"/>
      <c r="K10" s="187"/>
      <c r="L10" s="187"/>
      <c r="M10" s="187"/>
      <c r="N10" s="187"/>
      <c r="O10" s="187"/>
      <c r="P10" s="187"/>
      <c r="Q10" s="187"/>
      <c r="R10" s="187"/>
      <c r="S10" s="187"/>
      <c r="T10" s="187"/>
      <c r="U10" s="187"/>
      <c r="V10" s="187"/>
      <c r="W10" s="187"/>
      <c r="X10" s="187"/>
      <c r="Y10" s="187"/>
      <c r="Z10" s="187"/>
      <c r="AA10" s="187">
        <f t="shared" si="1"/>
        <v>1913131.33</v>
      </c>
      <c r="AB10" s="188">
        <f t="shared" si="0"/>
        <v>30.000000062724393</v>
      </c>
    </row>
    <row r="11" spans="1:28" ht="38.25" x14ac:dyDescent="0.25">
      <c r="A11" s="181" t="s">
        <v>430</v>
      </c>
      <c r="B11" s="182"/>
      <c r="C11" s="183" t="s">
        <v>439</v>
      </c>
      <c r="D11" s="184" t="s">
        <v>440</v>
      </c>
      <c r="E11" s="183" t="s">
        <v>41</v>
      </c>
      <c r="F11" s="185">
        <v>1013772.76</v>
      </c>
      <c r="G11" s="187">
        <v>0</v>
      </c>
      <c r="H11" s="187"/>
      <c r="I11" s="187"/>
      <c r="J11" s="187"/>
      <c r="K11" s="187"/>
      <c r="L11" s="187"/>
      <c r="M11" s="187"/>
      <c r="N11" s="187"/>
      <c r="O11" s="187"/>
      <c r="P11" s="187"/>
      <c r="Q11" s="187"/>
      <c r="R11" s="187"/>
      <c r="S11" s="187"/>
      <c r="T11" s="187"/>
      <c r="U11" s="187"/>
      <c r="V11" s="187"/>
      <c r="W11" s="187"/>
      <c r="X11" s="187"/>
      <c r="Y11" s="187"/>
      <c r="Z11" s="187"/>
      <c r="AA11" s="187">
        <f t="shared" si="1"/>
        <v>0</v>
      </c>
      <c r="AB11" s="188">
        <f t="shared" si="0"/>
        <v>0</v>
      </c>
    </row>
    <row r="12" spans="1:28" ht="38.25" x14ac:dyDescent="0.25">
      <c r="A12" s="181" t="s">
        <v>430</v>
      </c>
      <c r="B12" s="182"/>
      <c r="C12" s="183" t="s">
        <v>441</v>
      </c>
      <c r="D12" s="184" t="s">
        <v>442</v>
      </c>
      <c r="E12" s="183" t="s">
        <v>81</v>
      </c>
      <c r="F12" s="185">
        <v>2330762</v>
      </c>
      <c r="G12" s="187">
        <v>0</v>
      </c>
      <c r="H12" s="187"/>
      <c r="I12" s="187"/>
      <c r="J12" s="187"/>
      <c r="K12" s="187"/>
      <c r="L12" s="187"/>
      <c r="M12" s="187"/>
      <c r="N12" s="187"/>
      <c r="O12" s="187"/>
      <c r="P12" s="187"/>
      <c r="Q12" s="187"/>
      <c r="R12" s="187"/>
      <c r="S12" s="187"/>
      <c r="T12" s="187"/>
      <c r="U12" s="187"/>
      <c r="V12" s="187"/>
      <c r="W12" s="187"/>
      <c r="X12" s="187"/>
      <c r="Y12" s="187"/>
      <c r="Z12" s="187"/>
      <c r="AA12" s="187">
        <f t="shared" si="1"/>
        <v>0</v>
      </c>
      <c r="AB12" s="188">
        <f t="shared" si="0"/>
        <v>0</v>
      </c>
    </row>
    <row r="13" spans="1:28" ht="25.5" x14ac:dyDescent="0.25">
      <c r="A13" s="181" t="s">
        <v>430</v>
      </c>
      <c r="B13" s="182"/>
      <c r="C13" s="183" t="s">
        <v>443</v>
      </c>
      <c r="D13" s="189" t="s">
        <v>444</v>
      </c>
      <c r="E13" s="184" t="s">
        <v>32</v>
      </c>
      <c r="F13" s="190">
        <v>1912304.38</v>
      </c>
      <c r="G13" s="187">
        <v>0</v>
      </c>
      <c r="H13" s="187"/>
      <c r="I13" s="187"/>
      <c r="J13" s="187"/>
      <c r="K13" s="187"/>
      <c r="L13" s="187"/>
      <c r="M13" s="187"/>
      <c r="N13" s="187"/>
      <c r="O13" s="187"/>
      <c r="P13" s="187"/>
      <c r="Q13" s="187"/>
      <c r="R13" s="187"/>
      <c r="S13" s="187"/>
      <c r="T13" s="187"/>
      <c r="U13" s="187"/>
      <c r="V13" s="187"/>
      <c r="W13" s="187"/>
      <c r="X13" s="187"/>
      <c r="Y13" s="187"/>
      <c r="Z13" s="187"/>
      <c r="AA13" s="187">
        <f t="shared" si="1"/>
        <v>0</v>
      </c>
      <c r="AB13" s="188">
        <f t="shared" si="0"/>
        <v>0</v>
      </c>
    </row>
    <row r="14" spans="1:28" ht="25.5" x14ac:dyDescent="0.25">
      <c r="A14" s="181" t="s">
        <v>430</v>
      </c>
      <c r="B14" s="182"/>
      <c r="C14" s="183" t="s">
        <v>445</v>
      </c>
      <c r="D14" s="184" t="s">
        <v>446</v>
      </c>
      <c r="E14" s="184" t="s">
        <v>73</v>
      </c>
      <c r="F14" s="185">
        <v>856295.58</v>
      </c>
      <c r="G14" s="187">
        <v>0</v>
      </c>
      <c r="H14" s="187"/>
      <c r="I14" s="187"/>
      <c r="J14" s="187"/>
      <c r="K14" s="187"/>
      <c r="L14" s="187"/>
      <c r="M14" s="187"/>
      <c r="N14" s="187"/>
      <c r="O14" s="187"/>
      <c r="P14" s="187"/>
      <c r="Q14" s="187"/>
      <c r="R14" s="187"/>
      <c r="S14" s="187"/>
      <c r="T14" s="187"/>
      <c r="U14" s="187"/>
      <c r="V14" s="187"/>
      <c r="W14" s="187"/>
      <c r="X14" s="187"/>
      <c r="Y14" s="187"/>
      <c r="Z14" s="187"/>
      <c r="AA14" s="187">
        <f t="shared" si="1"/>
        <v>0</v>
      </c>
      <c r="AB14" s="188">
        <f t="shared" si="0"/>
        <v>0</v>
      </c>
    </row>
    <row r="15" spans="1:28" ht="25.5" x14ac:dyDescent="0.25">
      <c r="A15" s="181" t="s">
        <v>430</v>
      </c>
      <c r="B15" s="182"/>
      <c r="C15" s="183" t="s">
        <v>447</v>
      </c>
      <c r="D15" s="184" t="s">
        <v>448</v>
      </c>
      <c r="E15" s="184" t="s">
        <v>28</v>
      </c>
      <c r="F15" s="185">
        <v>1591406.32</v>
      </c>
      <c r="G15" s="187">
        <v>0</v>
      </c>
      <c r="H15" s="187"/>
      <c r="I15" s="187"/>
      <c r="J15" s="187"/>
      <c r="K15" s="187"/>
      <c r="L15" s="187"/>
      <c r="M15" s="187"/>
      <c r="N15" s="187"/>
      <c r="O15" s="187"/>
      <c r="P15" s="187"/>
      <c r="Q15" s="187"/>
      <c r="R15" s="187"/>
      <c r="S15" s="187"/>
      <c r="T15" s="187"/>
      <c r="U15" s="187"/>
      <c r="V15" s="187"/>
      <c r="W15" s="187"/>
      <c r="X15" s="187"/>
      <c r="Y15" s="187"/>
      <c r="Z15" s="187"/>
      <c r="AA15" s="187">
        <f t="shared" si="1"/>
        <v>0</v>
      </c>
      <c r="AB15" s="188">
        <f t="shared" si="0"/>
        <v>0</v>
      </c>
    </row>
    <row r="16" spans="1:28" ht="25.5" x14ac:dyDescent="0.25">
      <c r="A16" s="181" t="s">
        <v>430</v>
      </c>
      <c r="B16" s="182"/>
      <c r="C16" s="183" t="s">
        <v>449</v>
      </c>
      <c r="D16" s="184" t="s">
        <v>450</v>
      </c>
      <c r="E16" s="184" t="s">
        <v>451</v>
      </c>
      <c r="F16" s="185">
        <v>1473942.54</v>
      </c>
      <c r="G16" s="187">
        <v>0</v>
      </c>
      <c r="H16" s="187"/>
      <c r="I16" s="187"/>
      <c r="J16" s="187"/>
      <c r="K16" s="187"/>
      <c r="L16" s="187"/>
      <c r="M16" s="187"/>
      <c r="N16" s="187"/>
      <c r="O16" s="187"/>
      <c r="P16" s="187"/>
      <c r="Q16" s="187"/>
      <c r="R16" s="187"/>
      <c r="S16" s="187"/>
      <c r="T16" s="187"/>
      <c r="U16" s="187"/>
      <c r="V16" s="187"/>
      <c r="W16" s="187"/>
      <c r="X16" s="187"/>
      <c r="Y16" s="187"/>
      <c r="Z16" s="187"/>
      <c r="AA16" s="187">
        <f t="shared" si="1"/>
        <v>0</v>
      </c>
      <c r="AB16" s="188">
        <f t="shared" si="0"/>
        <v>0</v>
      </c>
    </row>
    <row r="17" spans="1:28" ht="38.25" x14ac:dyDescent="0.25">
      <c r="A17" s="181" t="s">
        <v>430</v>
      </c>
      <c r="B17" s="182"/>
      <c r="C17" s="183" t="s">
        <v>452</v>
      </c>
      <c r="D17" s="184" t="s">
        <v>453</v>
      </c>
      <c r="E17" s="184" t="s">
        <v>92</v>
      </c>
      <c r="F17" s="185">
        <v>2161793.52</v>
      </c>
      <c r="G17" s="187">
        <v>0</v>
      </c>
      <c r="H17" s="187"/>
      <c r="I17" s="187"/>
      <c r="J17" s="187"/>
      <c r="K17" s="187"/>
      <c r="L17" s="187"/>
      <c r="M17" s="187"/>
      <c r="N17" s="187"/>
      <c r="O17" s="187"/>
      <c r="P17" s="187"/>
      <c r="Q17" s="187"/>
      <c r="R17" s="187"/>
      <c r="S17" s="187"/>
      <c r="T17" s="187"/>
      <c r="U17" s="187"/>
      <c r="V17" s="187"/>
      <c r="W17" s="187"/>
      <c r="X17" s="187"/>
      <c r="Y17" s="187"/>
      <c r="Z17" s="187"/>
      <c r="AA17" s="187">
        <f t="shared" si="1"/>
        <v>0</v>
      </c>
      <c r="AB17" s="188">
        <f t="shared" si="0"/>
        <v>0</v>
      </c>
    </row>
    <row r="18" spans="1:28" ht="38.25" x14ac:dyDescent="0.25">
      <c r="A18" s="181" t="s">
        <v>430</v>
      </c>
      <c r="B18" s="182"/>
      <c r="C18" s="183" t="s">
        <v>452</v>
      </c>
      <c r="D18" s="184" t="s">
        <v>454</v>
      </c>
      <c r="E18" s="184" t="s">
        <v>92</v>
      </c>
      <c r="F18" s="185">
        <v>1309238.1000000001</v>
      </c>
      <c r="G18" s="187">
        <v>0</v>
      </c>
      <c r="H18" s="187"/>
      <c r="I18" s="187"/>
      <c r="J18" s="187"/>
      <c r="K18" s="187"/>
      <c r="L18" s="187"/>
      <c r="M18" s="187"/>
      <c r="N18" s="187"/>
      <c r="O18" s="187"/>
      <c r="P18" s="187"/>
      <c r="Q18" s="187"/>
      <c r="R18" s="187"/>
      <c r="S18" s="187"/>
      <c r="T18" s="187"/>
      <c r="U18" s="187"/>
      <c r="V18" s="187"/>
      <c r="W18" s="187"/>
      <c r="X18" s="187"/>
      <c r="Y18" s="187"/>
      <c r="Z18" s="187"/>
      <c r="AA18" s="187">
        <f t="shared" si="1"/>
        <v>0</v>
      </c>
      <c r="AB18" s="188">
        <f t="shared" si="0"/>
        <v>0</v>
      </c>
    </row>
    <row r="19" spans="1:28" ht="25.5" x14ac:dyDescent="0.25">
      <c r="A19" s="181" t="s">
        <v>430</v>
      </c>
      <c r="B19" s="182"/>
      <c r="C19" s="183" t="s">
        <v>455</v>
      </c>
      <c r="D19" s="184" t="s">
        <v>456</v>
      </c>
      <c r="E19" s="184" t="s">
        <v>15</v>
      </c>
      <c r="F19" s="185">
        <v>1896510.7</v>
      </c>
      <c r="G19" s="187">
        <v>0</v>
      </c>
      <c r="H19" s="187"/>
      <c r="I19" s="187"/>
      <c r="J19" s="187"/>
      <c r="K19" s="187"/>
      <c r="L19" s="187"/>
      <c r="M19" s="187"/>
      <c r="N19" s="187"/>
      <c r="O19" s="187"/>
      <c r="P19" s="187"/>
      <c r="Q19" s="187"/>
      <c r="R19" s="187"/>
      <c r="S19" s="187"/>
      <c r="T19" s="187"/>
      <c r="U19" s="187"/>
      <c r="V19" s="187"/>
      <c r="W19" s="187"/>
      <c r="X19" s="187"/>
      <c r="Y19" s="187"/>
      <c r="Z19" s="187"/>
      <c r="AA19" s="187">
        <f t="shared" si="1"/>
        <v>0</v>
      </c>
      <c r="AB19" s="188">
        <f t="shared" si="0"/>
        <v>0</v>
      </c>
    </row>
    <row r="20" spans="1:28" ht="25.5" x14ac:dyDescent="0.25">
      <c r="A20" s="181" t="s">
        <v>430</v>
      </c>
      <c r="B20" s="182"/>
      <c r="C20" s="183" t="s">
        <v>457</v>
      </c>
      <c r="D20" s="184" t="s">
        <v>458</v>
      </c>
      <c r="E20" s="184" t="s">
        <v>32</v>
      </c>
      <c r="F20" s="185">
        <v>1226676.78</v>
      </c>
      <c r="G20" s="187">
        <v>0</v>
      </c>
      <c r="H20" s="187"/>
      <c r="I20" s="187"/>
      <c r="J20" s="187"/>
      <c r="K20" s="187"/>
      <c r="L20" s="187"/>
      <c r="M20" s="187"/>
      <c r="N20" s="187"/>
      <c r="O20" s="187"/>
      <c r="P20" s="187"/>
      <c r="Q20" s="187"/>
      <c r="R20" s="187"/>
      <c r="S20" s="187"/>
      <c r="T20" s="187"/>
      <c r="U20" s="187"/>
      <c r="V20" s="187"/>
      <c r="W20" s="187"/>
      <c r="X20" s="187"/>
      <c r="Y20" s="187"/>
      <c r="Z20" s="187"/>
      <c r="AA20" s="187">
        <f t="shared" si="1"/>
        <v>0</v>
      </c>
      <c r="AB20" s="188">
        <f t="shared" si="0"/>
        <v>0</v>
      </c>
    </row>
    <row r="21" spans="1:28" ht="38.25" x14ac:dyDescent="0.25">
      <c r="A21" s="181" t="s">
        <v>430</v>
      </c>
      <c r="B21" s="182"/>
      <c r="C21" s="183" t="s">
        <v>459</v>
      </c>
      <c r="D21" s="184" t="s">
        <v>460</v>
      </c>
      <c r="E21" s="184" t="s">
        <v>83</v>
      </c>
      <c r="F21" s="185">
        <v>629122.76</v>
      </c>
      <c r="G21" s="187">
        <v>0</v>
      </c>
      <c r="H21" s="187"/>
      <c r="I21" s="187"/>
      <c r="J21" s="187"/>
      <c r="K21" s="187"/>
      <c r="L21" s="187"/>
      <c r="M21" s="187"/>
      <c r="N21" s="187"/>
      <c r="O21" s="187"/>
      <c r="P21" s="187"/>
      <c r="Q21" s="187"/>
      <c r="R21" s="187"/>
      <c r="S21" s="187"/>
      <c r="T21" s="187"/>
      <c r="U21" s="187"/>
      <c r="V21" s="187"/>
      <c r="W21" s="187"/>
      <c r="X21" s="187"/>
      <c r="Y21" s="187"/>
      <c r="Z21" s="187"/>
      <c r="AA21" s="187">
        <f t="shared" si="1"/>
        <v>0</v>
      </c>
      <c r="AB21" s="188">
        <f t="shared" si="0"/>
        <v>0</v>
      </c>
    </row>
    <row r="22" spans="1:28" ht="38.25" x14ac:dyDescent="0.25">
      <c r="A22" s="181" t="s">
        <v>430</v>
      </c>
      <c r="B22" s="182"/>
      <c r="C22" s="183" t="s">
        <v>461</v>
      </c>
      <c r="D22" s="184" t="s">
        <v>462</v>
      </c>
      <c r="E22" s="184" t="s">
        <v>110</v>
      </c>
      <c r="F22" s="185">
        <v>289045.12</v>
      </c>
      <c r="G22" s="187">
        <v>0</v>
      </c>
      <c r="H22" s="187"/>
      <c r="I22" s="187"/>
      <c r="J22" s="187"/>
      <c r="K22" s="187"/>
      <c r="L22" s="187"/>
      <c r="M22" s="187"/>
      <c r="N22" s="187"/>
      <c r="O22" s="187"/>
      <c r="P22" s="187"/>
      <c r="Q22" s="187"/>
      <c r="R22" s="187"/>
      <c r="S22" s="187"/>
      <c r="T22" s="187"/>
      <c r="U22" s="187"/>
      <c r="V22" s="187"/>
      <c r="W22" s="187"/>
      <c r="X22" s="187"/>
      <c r="Y22" s="187"/>
      <c r="Z22" s="187"/>
      <c r="AA22" s="187">
        <f t="shared" si="1"/>
        <v>0</v>
      </c>
      <c r="AB22" s="188">
        <f t="shared" si="0"/>
        <v>0</v>
      </c>
    </row>
    <row r="23" spans="1:28" ht="51" x14ac:dyDescent="0.25">
      <c r="A23" s="181" t="s">
        <v>430</v>
      </c>
      <c r="B23" s="182"/>
      <c r="C23" s="183" t="s">
        <v>463</v>
      </c>
      <c r="D23" s="184" t="s">
        <v>464</v>
      </c>
      <c r="E23" s="184" t="s">
        <v>110</v>
      </c>
      <c r="F23" s="185">
        <v>466011.56</v>
      </c>
      <c r="G23" s="187">
        <v>0</v>
      </c>
      <c r="H23" s="187"/>
      <c r="I23" s="187"/>
      <c r="J23" s="187"/>
      <c r="K23" s="187"/>
      <c r="L23" s="187"/>
      <c r="M23" s="187"/>
      <c r="N23" s="187"/>
      <c r="O23" s="187"/>
      <c r="P23" s="187"/>
      <c r="Q23" s="187"/>
      <c r="R23" s="187"/>
      <c r="S23" s="187"/>
      <c r="T23" s="187"/>
      <c r="U23" s="187"/>
      <c r="V23" s="187"/>
      <c r="W23" s="187"/>
      <c r="X23" s="187"/>
      <c r="Y23" s="187"/>
      <c r="Z23" s="187"/>
      <c r="AA23" s="187">
        <f t="shared" si="1"/>
        <v>0</v>
      </c>
      <c r="AB23" s="188">
        <f t="shared" si="0"/>
        <v>0</v>
      </c>
    </row>
    <row r="24" spans="1:28" ht="38.25" x14ac:dyDescent="0.25">
      <c r="A24" s="181" t="s">
        <v>430</v>
      </c>
      <c r="B24" s="182"/>
      <c r="C24" s="183" t="s">
        <v>465</v>
      </c>
      <c r="D24" s="184" t="s">
        <v>466</v>
      </c>
      <c r="E24" s="184" t="s">
        <v>83</v>
      </c>
      <c r="F24" s="185">
        <v>1884082.34</v>
      </c>
      <c r="G24" s="187">
        <v>0</v>
      </c>
      <c r="H24" s="187"/>
      <c r="I24" s="187"/>
      <c r="J24" s="187"/>
      <c r="K24" s="187"/>
      <c r="L24" s="187"/>
      <c r="M24" s="187"/>
      <c r="N24" s="187"/>
      <c r="O24" s="187"/>
      <c r="P24" s="187"/>
      <c r="Q24" s="187"/>
      <c r="R24" s="187"/>
      <c r="S24" s="187"/>
      <c r="T24" s="187"/>
      <c r="U24" s="187"/>
      <c r="V24" s="187"/>
      <c r="W24" s="187"/>
      <c r="X24" s="187"/>
      <c r="Y24" s="187"/>
      <c r="Z24" s="187"/>
      <c r="AA24" s="187">
        <f t="shared" si="1"/>
        <v>0</v>
      </c>
      <c r="AB24" s="188">
        <f t="shared" si="0"/>
        <v>0</v>
      </c>
    </row>
    <row r="25" spans="1:28" ht="38.25" x14ac:dyDescent="0.25">
      <c r="A25" s="181" t="s">
        <v>430</v>
      </c>
      <c r="B25" s="182"/>
      <c r="C25" s="183" t="s">
        <v>467</v>
      </c>
      <c r="D25" s="184" t="s">
        <v>468</v>
      </c>
      <c r="E25" s="184" t="s">
        <v>69</v>
      </c>
      <c r="F25" s="185">
        <v>1467243</v>
      </c>
      <c r="G25" s="187">
        <v>0</v>
      </c>
      <c r="H25" s="187"/>
      <c r="I25" s="187"/>
      <c r="J25" s="187"/>
      <c r="K25" s="187"/>
      <c r="L25" s="187"/>
      <c r="M25" s="187"/>
      <c r="N25" s="187"/>
      <c r="O25" s="187"/>
      <c r="P25" s="187"/>
      <c r="Q25" s="187"/>
      <c r="R25" s="187"/>
      <c r="S25" s="187"/>
      <c r="T25" s="187"/>
      <c r="U25" s="187"/>
      <c r="V25" s="187"/>
      <c r="W25" s="187"/>
      <c r="X25" s="187"/>
      <c r="Y25" s="187"/>
      <c r="Z25" s="187"/>
      <c r="AA25" s="187">
        <f t="shared" si="1"/>
        <v>0</v>
      </c>
      <c r="AB25" s="188">
        <f t="shared" si="0"/>
        <v>0</v>
      </c>
    </row>
    <row r="26" spans="1:28" ht="38.25" x14ac:dyDescent="0.25">
      <c r="A26" s="181" t="s">
        <v>430</v>
      </c>
      <c r="B26" s="182"/>
      <c r="C26" s="183" t="s">
        <v>469</v>
      </c>
      <c r="D26" s="184" t="s">
        <v>470</v>
      </c>
      <c r="E26" s="184" t="s">
        <v>471</v>
      </c>
      <c r="F26" s="185">
        <v>870087.08</v>
      </c>
      <c r="G26" s="187">
        <v>0</v>
      </c>
      <c r="H26" s="187"/>
      <c r="I26" s="187"/>
      <c r="J26" s="187"/>
      <c r="K26" s="187"/>
      <c r="L26" s="187"/>
      <c r="M26" s="187"/>
      <c r="N26" s="187"/>
      <c r="O26" s="187"/>
      <c r="P26" s="187"/>
      <c r="Q26" s="187"/>
      <c r="R26" s="187"/>
      <c r="S26" s="187"/>
      <c r="T26" s="187"/>
      <c r="U26" s="187"/>
      <c r="V26" s="187"/>
      <c r="W26" s="187"/>
      <c r="X26" s="187"/>
      <c r="Y26" s="187"/>
      <c r="Z26" s="187"/>
      <c r="AA26" s="187">
        <f t="shared" si="1"/>
        <v>0</v>
      </c>
      <c r="AB26" s="188">
        <f t="shared" si="0"/>
        <v>0</v>
      </c>
    </row>
    <row r="27" spans="1:28" ht="38.25" x14ac:dyDescent="0.25">
      <c r="A27" s="181" t="s">
        <v>430</v>
      </c>
      <c r="B27" s="182"/>
      <c r="C27" s="183" t="s">
        <v>472</v>
      </c>
      <c r="D27" s="184" t="s">
        <v>473</v>
      </c>
      <c r="E27" s="184" t="s">
        <v>83</v>
      </c>
      <c r="F27" s="185">
        <v>411420.66</v>
      </c>
      <c r="G27" s="187">
        <v>0</v>
      </c>
      <c r="H27" s="187"/>
      <c r="I27" s="187"/>
      <c r="J27" s="187"/>
      <c r="K27" s="187"/>
      <c r="L27" s="187"/>
      <c r="M27" s="187"/>
      <c r="N27" s="187"/>
      <c r="O27" s="187"/>
      <c r="P27" s="187"/>
      <c r="Q27" s="187"/>
      <c r="R27" s="187"/>
      <c r="S27" s="187"/>
      <c r="T27" s="187"/>
      <c r="U27" s="187"/>
      <c r="V27" s="187"/>
      <c r="W27" s="187"/>
      <c r="X27" s="187"/>
      <c r="Y27" s="187"/>
      <c r="Z27" s="187"/>
      <c r="AA27" s="187">
        <f t="shared" si="1"/>
        <v>0</v>
      </c>
      <c r="AB27" s="188">
        <f t="shared" si="0"/>
        <v>0</v>
      </c>
    </row>
    <row r="28" spans="1:28" ht="51" x14ac:dyDescent="0.25">
      <c r="A28" s="181" t="s">
        <v>430</v>
      </c>
      <c r="B28" s="182"/>
      <c r="C28" s="183" t="s">
        <v>474</v>
      </c>
      <c r="D28" s="184" t="s">
        <v>475</v>
      </c>
      <c r="E28" s="184" t="s">
        <v>73</v>
      </c>
      <c r="F28" s="185">
        <v>624334.48</v>
      </c>
      <c r="G28" s="187">
        <v>0</v>
      </c>
      <c r="H28" s="187"/>
      <c r="I28" s="187"/>
      <c r="J28" s="187"/>
      <c r="K28" s="187"/>
      <c r="L28" s="187"/>
      <c r="M28" s="187"/>
      <c r="N28" s="187"/>
      <c r="O28" s="187"/>
      <c r="P28" s="187"/>
      <c r="Q28" s="187"/>
      <c r="R28" s="187"/>
      <c r="S28" s="187"/>
      <c r="T28" s="187"/>
      <c r="U28" s="187"/>
      <c r="V28" s="187"/>
      <c r="W28" s="187"/>
      <c r="X28" s="187"/>
      <c r="Y28" s="187"/>
      <c r="Z28" s="187"/>
      <c r="AA28" s="187">
        <f t="shared" si="1"/>
        <v>0</v>
      </c>
      <c r="AB28" s="188">
        <f t="shared" si="0"/>
        <v>0</v>
      </c>
    </row>
    <row r="29" spans="1:28" ht="38.25" x14ac:dyDescent="0.25">
      <c r="A29" s="181" t="s">
        <v>430</v>
      </c>
      <c r="B29" s="182"/>
      <c r="C29" s="183" t="s">
        <v>476</v>
      </c>
      <c r="D29" s="184" t="s">
        <v>477</v>
      </c>
      <c r="E29" s="184" t="s">
        <v>73</v>
      </c>
      <c r="F29" s="185">
        <v>517697.31</v>
      </c>
      <c r="G29" s="187">
        <v>0</v>
      </c>
      <c r="H29" s="187"/>
      <c r="I29" s="187"/>
      <c r="J29" s="187"/>
      <c r="K29" s="187"/>
      <c r="L29" s="187"/>
      <c r="M29" s="187"/>
      <c r="N29" s="187"/>
      <c r="O29" s="187"/>
      <c r="P29" s="187"/>
      <c r="Q29" s="187"/>
      <c r="R29" s="187"/>
      <c r="S29" s="187"/>
      <c r="T29" s="187"/>
      <c r="U29" s="187"/>
      <c r="V29" s="187"/>
      <c r="W29" s="187"/>
      <c r="X29" s="187"/>
      <c r="Y29" s="187"/>
      <c r="Z29" s="187"/>
      <c r="AA29" s="187">
        <f t="shared" si="1"/>
        <v>0</v>
      </c>
      <c r="AB29" s="188">
        <f t="shared" si="0"/>
        <v>0</v>
      </c>
    </row>
    <row r="30" spans="1:28" ht="25.5" x14ac:dyDescent="0.25">
      <c r="A30" s="181" t="s">
        <v>430</v>
      </c>
      <c r="B30" s="182"/>
      <c r="C30" s="183" t="s">
        <v>478</v>
      </c>
      <c r="D30" s="184" t="s">
        <v>479</v>
      </c>
      <c r="E30" s="184" t="s">
        <v>110</v>
      </c>
      <c r="F30" s="185">
        <v>336236.04</v>
      </c>
      <c r="G30" s="187">
        <v>0</v>
      </c>
      <c r="H30" s="187"/>
      <c r="I30" s="187"/>
      <c r="J30" s="187"/>
      <c r="K30" s="187"/>
      <c r="L30" s="187"/>
      <c r="M30" s="187"/>
      <c r="N30" s="187"/>
      <c r="O30" s="187"/>
      <c r="P30" s="187"/>
      <c r="Q30" s="187"/>
      <c r="R30" s="187"/>
      <c r="S30" s="187"/>
      <c r="T30" s="187"/>
      <c r="U30" s="187"/>
      <c r="V30" s="187"/>
      <c r="W30" s="187"/>
      <c r="X30" s="187"/>
      <c r="Y30" s="187"/>
      <c r="Z30" s="187"/>
      <c r="AA30" s="187">
        <f t="shared" si="1"/>
        <v>0</v>
      </c>
      <c r="AB30" s="188">
        <f t="shared" si="0"/>
        <v>0</v>
      </c>
    </row>
    <row r="31" spans="1:28" ht="38.25" x14ac:dyDescent="0.25">
      <c r="A31" s="181" t="s">
        <v>430</v>
      </c>
      <c r="B31" s="182"/>
      <c r="C31" s="183" t="s">
        <v>480</v>
      </c>
      <c r="D31" s="184" t="s">
        <v>481</v>
      </c>
      <c r="E31" s="184" t="s">
        <v>83</v>
      </c>
      <c r="F31" s="185">
        <v>540563.56000000006</v>
      </c>
      <c r="G31" s="187">
        <v>0</v>
      </c>
      <c r="H31" s="187"/>
      <c r="I31" s="187"/>
      <c r="J31" s="187"/>
      <c r="K31" s="187"/>
      <c r="L31" s="187"/>
      <c r="M31" s="187"/>
      <c r="N31" s="187"/>
      <c r="O31" s="187"/>
      <c r="P31" s="187"/>
      <c r="Q31" s="187"/>
      <c r="R31" s="187"/>
      <c r="S31" s="187"/>
      <c r="T31" s="187"/>
      <c r="U31" s="187"/>
      <c r="V31" s="187"/>
      <c r="W31" s="187"/>
      <c r="X31" s="187"/>
      <c r="Y31" s="187"/>
      <c r="Z31" s="187"/>
      <c r="AA31" s="187">
        <f t="shared" si="1"/>
        <v>0</v>
      </c>
      <c r="AB31" s="188">
        <f t="shared" si="0"/>
        <v>0</v>
      </c>
    </row>
    <row r="32" spans="1:28" ht="25.5" x14ac:dyDescent="0.25">
      <c r="A32" s="181" t="s">
        <v>430</v>
      </c>
      <c r="B32" s="182"/>
      <c r="C32" s="183" t="s">
        <v>482</v>
      </c>
      <c r="D32" s="184" t="s">
        <v>483</v>
      </c>
      <c r="E32" s="184" t="s">
        <v>95</v>
      </c>
      <c r="F32" s="185">
        <v>1358298.62</v>
      </c>
      <c r="G32" s="187">
        <v>0</v>
      </c>
      <c r="H32" s="187"/>
      <c r="I32" s="187"/>
      <c r="J32" s="187"/>
      <c r="K32" s="187"/>
      <c r="L32" s="187"/>
      <c r="M32" s="187"/>
      <c r="N32" s="187"/>
      <c r="O32" s="187"/>
      <c r="P32" s="187"/>
      <c r="Q32" s="187"/>
      <c r="R32" s="187"/>
      <c r="S32" s="187"/>
      <c r="T32" s="187"/>
      <c r="U32" s="187"/>
      <c r="V32" s="187"/>
      <c r="W32" s="187"/>
      <c r="X32" s="187"/>
      <c r="Y32" s="187"/>
      <c r="Z32" s="187"/>
      <c r="AA32" s="187">
        <f t="shared" si="1"/>
        <v>0</v>
      </c>
      <c r="AB32" s="188">
        <f t="shared" si="0"/>
        <v>0</v>
      </c>
    </row>
    <row r="33" spans="1:28" ht="25.5" x14ac:dyDescent="0.25">
      <c r="A33" s="181" t="s">
        <v>430</v>
      </c>
      <c r="B33" s="182"/>
      <c r="C33" s="183" t="s">
        <v>484</v>
      </c>
      <c r="D33" s="184" t="s">
        <v>485</v>
      </c>
      <c r="E33" s="184" t="s">
        <v>486</v>
      </c>
      <c r="F33" s="185">
        <v>78015.839999999997</v>
      </c>
      <c r="G33" s="187">
        <v>0</v>
      </c>
      <c r="H33" s="187"/>
      <c r="I33" s="187"/>
      <c r="J33" s="187"/>
      <c r="K33" s="187"/>
      <c r="L33" s="187"/>
      <c r="M33" s="187"/>
      <c r="N33" s="187"/>
      <c r="O33" s="187"/>
      <c r="P33" s="187"/>
      <c r="Q33" s="187"/>
      <c r="R33" s="187"/>
      <c r="S33" s="187"/>
      <c r="T33" s="187"/>
      <c r="U33" s="187"/>
      <c r="V33" s="187"/>
      <c r="W33" s="187"/>
      <c r="X33" s="187"/>
      <c r="Y33" s="187"/>
      <c r="Z33" s="187"/>
      <c r="AA33" s="187">
        <f t="shared" si="1"/>
        <v>0</v>
      </c>
      <c r="AB33" s="188">
        <f t="shared" si="0"/>
        <v>0</v>
      </c>
    </row>
    <row r="34" spans="1:28" ht="25.5" x14ac:dyDescent="0.25">
      <c r="A34" s="181" t="s">
        <v>430</v>
      </c>
      <c r="B34" s="182"/>
      <c r="C34" s="183" t="s">
        <v>487</v>
      </c>
      <c r="D34" s="184" t="s">
        <v>488</v>
      </c>
      <c r="E34" s="184" t="s">
        <v>83</v>
      </c>
      <c r="F34" s="185">
        <v>324708.3</v>
      </c>
      <c r="G34" s="187">
        <v>0</v>
      </c>
      <c r="H34" s="187"/>
      <c r="I34" s="187"/>
      <c r="J34" s="187"/>
      <c r="K34" s="187"/>
      <c r="L34" s="187"/>
      <c r="M34" s="187"/>
      <c r="N34" s="187"/>
      <c r="O34" s="187"/>
      <c r="P34" s="187"/>
      <c r="Q34" s="187"/>
      <c r="R34" s="187"/>
      <c r="S34" s="187"/>
      <c r="T34" s="187"/>
      <c r="U34" s="187"/>
      <c r="V34" s="187"/>
      <c r="W34" s="187"/>
      <c r="X34" s="187"/>
      <c r="Y34" s="187"/>
      <c r="Z34" s="187"/>
      <c r="AA34" s="187">
        <f t="shared" si="1"/>
        <v>0</v>
      </c>
      <c r="AB34" s="188">
        <f t="shared" si="0"/>
        <v>0</v>
      </c>
    </row>
    <row r="35" spans="1:28" ht="38.25" x14ac:dyDescent="0.25">
      <c r="A35" s="181" t="s">
        <v>430</v>
      </c>
      <c r="B35" s="182"/>
      <c r="C35" s="183" t="s">
        <v>489</v>
      </c>
      <c r="D35" s="184" t="s">
        <v>490</v>
      </c>
      <c r="E35" s="184" t="s">
        <v>64</v>
      </c>
      <c r="F35" s="185">
        <v>1546154.82</v>
      </c>
      <c r="G35" s="187">
        <v>0</v>
      </c>
      <c r="H35" s="187"/>
      <c r="I35" s="187"/>
      <c r="J35" s="187"/>
      <c r="K35" s="187"/>
      <c r="L35" s="187"/>
      <c r="M35" s="187"/>
      <c r="N35" s="187"/>
      <c r="O35" s="187"/>
      <c r="P35" s="187"/>
      <c r="Q35" s="187"/>
      <c r="R35" s="187"/>
      <c r="S35" s="187"/>
      <c r="T35" s="187"/>
      <c r="U35" s="187"/>
      <c r="V35" s="187"/>
      <c r="W35" s="187"/>
      <c r="X35" s="187"/>
      <c r="Y35" s="187"/>
      <c r="Z35" s="187"/>
      <c r="AA35" s="187">
        <f t="shared" si="1"/>
        <v>0</v>
      </c>
      <c r="AB35" s="188">
        <f t="shared" si="0"/>
        <v>0</v>
      </c>
    </row>
    <row r="36" spans="1:28" ht="38.25" x14ac:dyDescent="0.25">
      <c r="A36" s="181" t="s">
        <v>430</v>
      </c>
      <c r="B36" s="182"/>
      <c r="C36" s="183" t="s">
        <v>491</v>
      </c>
      <c r="D36" s="184" t="s">
        <v>492</v>
      </c>
      <c r="E36" s="184" t="s">
        <v>64</v>
      </c>
      <c r="F36" s="185">
        <v>1517840</v>
      </c>
      <c r="G36" s="187">
        <v>0</v>
      </c>
      <c r="H36" s="187"/>
      <c r="I36" s="187"/>
      <c r="J36" s="187"/>
      <c r="K36" s="187"/>
      <c r="L36" s="187"/>
      <c r="M36" s="187"/>
      <c r="N36" s="187"/>
      <c r="O36" s="187"/>
      <c r="P36" s="187"/>
      <c r="Q36" s="187"/>
      <c r="R36" s="187"/>
      <c r="S36" s="187"/>
      <c r="T36" s="187"/>
      <c r="U36" s="187"/>
      <c r="V36" s="187"/>
      <c r="W36" s="187"/>
      <c r="X36" s="187"/>
      <c r="Y36" s="187"/>
      <c r="Z36" s="187"/>
      <c r="AA36" s="187">
        <f t="shared" si="1"/>
        <v>0</v>
      </c>
      <c r="AB36" s="188">
        <f t="shared" si="0"/>
        <v>0</v>
      </c>
    </row>
    <row r="37" spans="1:28" ht="38.25" x14ac:dyDescent="0.25">
      <c r="A37" s="181" t="s">
        <v>430</v>
      </c>
      <c r="B37" s="182"/>
      <c r="C37" s="183" t="s">
        <v>493</v>
      </c>
      <c r="D37" s="184" t="s">
        <v>494</v>
      </c>
      <c r="E37" s="184" t="s">
        <v>495</v>
      </c>
      <c r="F37" s="185">
        <v>1456419</v>
      </c>
      <c r="G37" s="187">
        <v>0</v>
      </c>
      <c r="H37" s="187"/>
      <c r="I37" s="187"/>
      <c r="J37" s="187"/>
      <c r="K37" s="187"/>
      <c r="L37" s="187"/>
      <c r="M37" s="187"/>
      <c r="N37" s="187"/>
      <c r="O37" s="187"/>
      <c r="P37" s="187"/>
      <c r="Q37" s="187"/>
      <c r="R37" s="187"/>
      <c r="S37" s="187"/>
      <c r="T37" s="187"/>
      <c r="U37" s="187"/>
      <c r="V37" s="187"/>
      <c r="W37" s="187"/>
      <c r="X37" s="187"/>
      <c r="Y37" s="187"/>
      <c r="Z37" s="187"/>
      <c r="AA37" s="187">
        <f t="shared" si="1"/>
        <v>0</v>
      </c>
      <c r="AB37" s="188">
        <f t="shared" si="0"/>
        <v>0</v>
      </c>
    </row>
    <row r="38" spans="1:28" ht="25.5" x14ac:dyDescent="0.25">
      <c r="A38" s="181" t="s">
        <v>430</v>
      </c>
      <c r="B38" s="182"/>
      <c r="C38" s="183" t="s">
        <v>496</v>
      </c>
      <c r="D38" s="184" t="s">
        <v>497</v>
      </c>
      <c r="E38" s="184" t="s">
        <v>110</v>
      </c>
      <c r="F38" s="185">
        <v>1144382.26</v>
      </c>
      <c r="G38" s="187">
        <v>0</v>
      </c>
      <c r="H38" s="187"/>
      <c r="I38" s="187"/>
      <c r="J38" s="187"/>
      <c r="K38" s="187"/>
      <c r="L38" s="187"/>
      <c r="M38" s="187"/>
      <c r="N38" s="187"/>
      <c r="O38" s="187"/>
      <c r="P38" s="187"/>
      <c r="Q38" s="187"/>
      <c r="R38" s="187"/>
      <c r="S38" s="187"/>
      <c r="T38" s="187"/>
      <c r="U38" s="187"/>
      <c r="V38" s="187"/>
      <c r="W38" s="187"/>
      <c r="X38" s="187"/>
      <c r="Y38" s="187"/>
      <c r="Z38" s="187"/>
      <c r="AA38" s="187">
        <f t="shared" si="1"/>
        <v>0</v>
      </c>
      <c r="AB38" s="188">
        <f t="shared" si="0"/>
        <v>0</v>
      </c>
    </row>
    <row r="39" spans="1:28" ht="51" x14ac:dyDescent="0.25">
      <c r="A39" s="181" t="s">
        <v>430</v>
      </c>
      <c r="B39" s="182"/>
      <c r="C39" s="183" t="s">
        <v>498</v>
      </c>
      <c r="D39" s="184" t="s">
        <v>499</v>
      </c>
      <c r="E39" s="184" t="s">
        <v>98</v>
      </c>
      <c r="F39" s="185">
        <v>2617810</v>
      </c>
      <c r="G39" s="187">
        <v>0</v>
      </c>
      <c r="H39" s="187"/>
      <c r="I39" s="187"/>
      <c r="J39" s="187"/>
      <c r="K39" s="187"/>
      <c r="L39" s="187"/>
      <c r="M39" s="187"/>
      <c r="N39" s="187"/>
      <c r="O39" s="187"/>
      <c r="P39" s="187"/>
      <c r="Q39" s="187"/>
      <c r="R39" s="187"/>
      <c r="S39" s="187"/>
      <c r="T39" s="187"/>
      <c r="U39" s="187"/>
      <c r="V39" s="187"/>
      <c r="W39" s="187"/>
      <c r="X39" s="187"/>
      <c r="Y39" s="187"/>
      <c r="Z39" s="187"/>
      <c r="AA39" s="187">
        <f t="shared" si="1"/>
        <v>0</v>
      </c>
      <c r="AB39" s="188">
        <f t="shared" si="0"/>
        <v>0</v>
      </c>
    </row>
    <row r="40" spans="1:28" ht="51" x14ac:dyDescent="0.25">
      <c r="A40" s="181" t="s">
        <v>430</v>
      </c>
      <c r="B40" s="182"/>
      <c r="C40" s="183" t="s">
        <v>500</v>
      </c>
      <c r="D40" s="184" t="s">
        <v>501</v>
      </c>
      <c r="E40" s="183" t="s">
        <v>81</v>
      </c>
      <c r="F40" s="185">
        <v>1039671.34</v>
      </c>
      <c r="G40" s="187">
        <v>0</v>
      </c>
      <c r="H40" s="187"/>
      <c r="I40" s="187"/>
      <c r="J40" s="187"/>
      <c r="K40" s="187"/>
      <c r="L40" s="187"/>
      <c r="M40" s="187"/>
      <c r="N40" s="187"/>
      <c r="O40" s="187"/>
      <c r="P40" s="187"/>
      <c r="Q40" s="187"/>
      <c r="R40" s="187"/>
      <c r="S40" s="187"/>
      <c r="T40" s="187"/>
      <c r="U40" s="187"/>
      <c r="V40" s="187"/>
      <c r="W40" s="187"/>
      <c r="X40" s="187"/>
      <c r="Y40" s="187"/>
      <c r="Z40" s="187"/>
      <c r="AA40" s="187">
        <f t="shared" si="1"/>
        <v>0</v>
      </c>
      <c r="AB40" s="188">
        <f t="shared" si="0"/>
        <v>0</v>
      </c>
    </row>
    <row r="41" spans="1:28" ht="38.25" x14ac:dyDescent="0.25">
      <c r="A41" s="181" t="s">
        <v>430</v>
      </c>
      <c r="B41" s="182"/>
      <c r="C41" s="183" t="s">
        <v>500</v>
      </c>
      <c r="D41" s="184" t="s">
        <v>502</v>
      </c>
      <c r="E41" s="183" t="s">
        <v>81</v>
      </c>
      <c r="F41" s="185">
        <v>957837.18</v>
      </c>
      <c r="G41" s="187">
        <v>0</v>
      </c>
      <c r="H41" s="187"/>
      <c r="I41" s="187"/>
      <c r="J41" s="187"/>
      <c r="K41" s="187"/>
      <c r="L41" s="187"/>
      <c r="M41" s="187"/>
      <c r="N41" s="187"/>
      <c r="O41" s="187"/>
      <c r="P41" s="187"/>
      <c r="Q41" s="187"/>
      <c r="R41" s="187"/>
      <c r="S41" s="187"/>
      <c r="T41" s="187"/>
      <c r="U41" s="187"/>
      <c r="V41" s="187"/>
      <c r="W41" s="187"/>
      <c r="X41" s="187"/>
      <c r="Y41" s="187"/>
      <c r="Z41" s="187"/>
      <c r="AA41" s="187">
        <f t="shared" si="1"/>
        <v>0</v>
      </c>
      <c r="AB41" s="188">
        <f t="shared" si="0"/>
        <v>0</v>
      </c>
    </row>
    <row r="42" spans="1:28" x14ac:dyDescent="0.25">
      <c r="A42" s="181" t="s">
        <v>430</v>
      </c>
      <c r="B42" s="182">
        <v>200037</v>
      </c>
      <c r="C42" s="183" t="s">
        <v>38</v>
      </c>
      <c r="D42" s="184" t="s">
        <v>503</v>
      </c>
      <c r="E42" s="183" t="s">
        <v>38</v>
      </c>
      <c r="F42" s="185">
        <v>1200000</v>
      </c>
      <c r="G42" s="187">
        <v>0</v>
      </c>
      <c r="H42" s="187"/>
      <c r="I42" s="187"/>
      <c r="J42" s="187"/>
      <c r="K42" s="187"/>
      <c r="L42" s="187"/>
      <c r="M42" s="187"/>
      <c r="N42" s="187"/>
      <c r="O42" s="187"/>
      <c r="P42" s="187"/>
      <c r="Q42" s="187"/>
      <c r="R42" s="187"/>
      <c r="S42" s="187"/>
      <c r="T42" s="187"/>
      <c r="U42" s="187"/>
      <c r="V42" s="187"/>
      <c r="W42" s="187"/>
      <c r="X42" s="187"/>
      <c r="Y42" s="187"/>
      <c r="Z42" s="187"/>
      <c r="AA42" s="187">
        <f t="shared" si="1"/>
        <v>0</v>
      </c>
      <c r="AB42" s="188">
        <f t="shared" si="0"/>
        <v>0</v>
      </c>
    </row>
    <row r="43" spans="1:28" ht="25.5" x14ac:dyDescent="0.25">
      <c r="A43" s="181" t="s">
        <v>430</v>
      </c>
      <c r="B43" s="182">
        <v>200037</v>
      </c>
      <c r="C43" s="183" t="s">
        <v>38</v>
      </c>
      <c r="D43" s="184" t="s">
        <v>504</v>
      </c>
      <c r="E43" s="183" t="s">
        <v>38</v>
      </c>
      <c r="F43" s="185">
        <v>1720000</v>
      </c>
      <c r="G43" s="187">
        <v>0</v>
      </c>
      <c r="H43" s="187"/>
      <c r="I43" s="187"/>
      <c r="J43" s="187"/>
      <c r="K43" s="187"/>
      <c r="L43" s="187"/>
      <c r="M43" s="187"/>
      <c r="N43" s="187"/>
      <c r="O43" s="187"/>
      <c r="P43" s="187"/>
      <c r="Q43" s="187"/>
      <c r="R43" s="187"/>
      <c r="S43" s="187"/>
      <c r="T43" s="187"/>
      <c r="U43" s="187"/>
      <c r="V43" s="187"/>
      <c r="W43" s="187"/>
      <c r="X43" s="187"/>
      <c r="Y43" s="187"/>
      <c r="Z43" s="187"/>
      <c r="AA43" s="187">
        <f t="shared" si="1"/>
        <v>0</v>
      </c>
      <c r="AB43" s="188">
        <f t="shared" si="0"/>
        <v>0</v>
      </c>
    </row>
    <row r="44" spans="1:28" ht="51" x14ac:dyDescent="0.25">
      <c r="A44" s="181" t="s">
        <v>430</v>
      </c>
      <c r="B44" s="182">
        <v>200152</v>
      </c>
      <c r="C44" s="183" t="s">
        <v>41</v>
      </c>
      <c r="D44" s="184" t="s">
        <v>505</v>
      </c>
      <c r="E44" s="183" t="s">
        <v>41</v>
      </c>
      <c r="F44" s="185">
        <v>5135000</v>
      </c>
      <c r="G44" s="186">
        <v>1540500</v>
      </c>
      <c r="H44" s="186" t="s">
        <v>433</v>
      </c>
      <c r="I44" s="187"/>
      <c r="J44" s="187"/>
      <c r="K44" s="187"/>
      <c r="L44" s="187"/>
      <c r="M44" s="187"/>
      <c r="N44" s="187"/>
      <c r="O44" s="187"/>
      <c r="P44" s="187"/>
      <c r="Q44" s="187"/>
      <c r="R44" s="187"/>
      <c r="S44" s="187"/>
      <c r="T44" s="187"/>
      <c r="U44" s="187"/>
      <c r="V44" s="187"/>
      <c r="W44" s="187"/>
      <c r="X44" s="187"/>
      <c r="Y44" s="187"/>
      <c r="Z44" s="187"/>
      <c r="AA44" s="187">
        <f t="shared" si="1"/>
        <v>1540500</v>
      </c>
      <c r="AB44" s="188">
        <f t="shared" si="0"/>
        <v>30</v>
      </c>
    </row>
    <row r="45" spans="1:28" ht="25.5" x14ac:dyDescent="0.25">
      <c r="A45" s="181" t="s">
        <v>430</v>
      </c>
      <c r="B45" s="182">
        <v>200154</v>
      </c>
      <c r="C45" s="183" t="s">
        <v>44</v>
      </c>
      <c r="D45" s="184" t="s">
        <v>506</v>
      </c>
      <c r="E45" s="183" t="s">
        <v>44</v>
      </c>
      <c r="F45" s="185">
        <v>3397573.97</v>
      </c>
      <c r="G45" s="187">
        <v>0</v>
      </c>
      <c r="H45" s="187"/>
      <c r="I45" s="187"/>
      <c r="J45" s="187"/>
      <c r="K45" s="187"/>
      <c r="L45" s="187"/>
      <c r="M45" s="187"/>
      <c r="N45" s="187"/>
      <c r="O45" s="187"/>
      <c r="P45" s="187"/>
      <c r="Q45" s="187"/>
      <c r="R45" s="187"/>
      <c r="S45" s="187"/>
      <c r="T45" s="187"/>
      <c r="U45" s="187"/>
      <c r="V45" s="187"/>
      <c r="W45" s="187"/>
      <c r="X45" s="187"/>
      <c r="Y45" s="187"/>
      <c r="Z45" s="187"/>
      <c r="AA45" s="187">
        <f t="shared" si="1"/>
        <v>0</v>
      </c>
      <c r="AB45" s="188">
        <f t="shared" si="0"/>
        <v>0</v>
      </c>
    </row>
    <row r="46" spans="1:28" ht="38.25" x14ac:dyDescent="0.25">
      <c r="A46" s="181" t="s">
        <v>430</v>
      </c>
      <c r="B46" s="182">
        <v>200043</v>
      </c>
      <c r="C46" s="183" t="s">
        <v>45</v>
      </c>
      <c r="D46" s="184" t="s">
        <v>507</v>
      </c>
      <c r="E46" s="183" t="s">
        <v>45</v>
      </c>
      <c r="F46" s="185">
        <v>8146436.0899999999</v>
      </c>
      <c r="G46" s="186">
        <v>2443930.83</v>
      </c>
      <c r="H46" s="186" t="s">
        <v>433</v>
      </c>
      <c r="I46" s="187"/>
      <c r="J46" s="187"/>
      <c r="K46" s="187"/>
      <c r="L46" s="187"/>
      <c r="M46" s="187"/>
      <c r="N46" s="187"/>
      <c r="O46" s="187"/>
      <c r="P46" s="187"/>
      <c r="Q46" s="187"/>
      <c r="R46" s="187"/>
      <c r="S46" s="187"/>
      <c r="T46" s="187"/>
      <c r="U46" s="187"/>
      <c r="V46" s="187"/>
      <c r="W46" s="187"/>
      <c r="X46" s="187"/>
      <c r="Y46" s="187"/>
      <c r="Z46" s="187"/>
      <c r="AA46" s="187">
        <f t="shared" si="1"/>
        <v>2443930.83</v>
      </c>
      <c r="AB46" s="188">
        <f t="shared" si="0"/>
        <v>30.00000003682592</v>
      </c>
    </row>
    <row r="47" spans="1:28" ht="38.25" x14ac:dyDescent="0.25">
      <c r="A47" s="181" t="s">
        <v>430</v>
      </c>
      <c r="B47" s="182">
        <v>200156</v>
      </c>
      <c r="C47" s="183" t="s">
        <v>46</v>
      </c>
      <c r="D47" s="184" t="s">
        <v>508</v>
      </c>
      <c r="E47" s="183" t="s">
        <v>46</v>
      </c>
      <c r="F47" s="185">
        <v>1909139.36</v>
      </c>
      <c r="G47" s="186">
        <v>572741.81000000006</v>
      </c>
      <c r="H47" s="186" t="s">
        <v>433</v>
      </c>
      <c r="I47" s="187"/>
      <c r="J47" s="187"/>
      <c r="K47" s="187"/>
      <c r="L47" s="187"/>
      <c r="M47" s="187"/>
      <c r="N47" s="187"/>
      <c r="O47" s="187"/>
      <c r="P47" s="187"/>
      <c r="Q47" s="187"/>
      <c r="R47" s="187"/>
      <c r="S47" s="187"/>
      <c r="T47" s="187"/>
      <c r="U47" s="187"/>
      <c r="V47" s="187"/>
      <c r="W47" s="187"/>
      <c r="X47" s="187"/>
      <c r="Y47" s="187"/>
      <c r="Z47" s="187"/>
      <c r="AA47" s="187">
        <f t="shared" si="1"/>
        <v>572741.81000000006</v>
      </c>
      <c r="AB47" s="188">
        <f t="shared" si="0"/>
        <v>30.000000104759248</v>
      </c>
    </row>
    <row r="48" spans="1:28" ht="38.25" x14ac:dyDescent="0.25">
      <c r="A48" s="181" t="s">
        <v>430</v>
      </c>
      <c r="B48" s="182">
        <v>200157</v>
      </c>
      <c r="C48" s="183" t="s">
        <v>47</v>
      </c>
      <c r="D48" s="184" t="s">
        <v>509</v>
      </c>
      <c r="E48" s="183" t="s">
        <v>47</v>
      </c>
      <c r="F48" s="185">
        <v>5782027.9900000002</v>
      </c>
      <c r="G48" s="187">
        <v>0</v>
      </c>
      <c r="H48" s="187"/>
      <c r="I48" s="187"/>
      <c r="J48" s="187"/>
      <c r="K48" s="187"/>
      <c r="L48" s="187"/>
      <c r="M48" s="187"/>
      <c r="N48" s="187"/>
      <c r="O48" s="187"/>
      <c r="P48" s="187"/>
      <c r="Q48" s="187"/>
      <c r="R48" s="187"/>
      <c r="S48" s="187"/>
      <c r="T48" s="187"/>
      <c r="U48" s="187"/>
      <c r="V48" s="187"/>
      <c r="W48" s="187"/>
      <c r="X48" s="187"/>
      <c r="Y48" s="187"/>
      <c r="Z48" s="187"/>
      <c r="AA48" s="187">
        <f t="shared" si="1"/>
        <v>0</v>
      </c>
      <c r="AB48" s="188">
        <f t="shared" si="0"/>
        <v>0</v>
      </c>
    </row>
    <row r="49" spans="1:28" ht="25.5" x14ac:dyDescent="0.25">
      <c r="A49" s="181" t="s">
        <v>430</v>
      </c>
      <c r="B49" s="182">
        <v>200002</v>
      </c>
      <c r="C49" s="183" t="s">
        <v>48</v>
      </c>
      <c r="D49" s="184" t="s">
        <v>510</v>
      </c>
      <c r="E49" s="183" t="s">
        <v>48</v>
      </c>
      <c r="F49" s="185">
        <v>6027036.7800000003</v>
      </c>
      <c r="G49" s="186">
        <v>1808111.03</v>
      </c>
      <c r="H49" s="186" t="s">
        <v>433</v>
      </c>
      <c r="I49" s="187"/>
      <c r="J49" s="187"/>
      <c r="K49" s="187"/>
      <c r="L49" s="187"/>
      <c r="M49" s="187"/>
      <c r="N49" s="187"/>
      <c r="O49" s="187"/>
      <c r="P49" s="187"/>
      <c r="Q49" s="187"/>
      <c r="R49" s="187"/>
      <c r="S49" s="187"/>
      <c r="T49" s="187"/>
      <c r="U49" s="187"/>
      <c r="V49" s="187"/>
      <c r="W49" s="187"/>
      <c r="X49" s="187"/>
      <c r="Y49" s="187"/>
      <c r="Z49" s="187"/>
      <c r="AA49" s="187">
        <f t="shared" si="1"/>
        <v>1808111.03</v>
      </c>
      <c r="AB49" s="188">
        <f t="shared" si="0"/>
        <v>29.999999933632392</v>
      </c>
    </row>
    <row r="50" spans="1:28" ht="25.5" x14ac:dyDescent="0.25">
      <c r="A50" s="181" t="s">
        <v>430</v>
      </c>
      <c r="B50" s="182">
        <v>200004</v>
      </c>
      <c r="C50" s="183" t="s">
        <v>77</v>
      </c>
      <c r="D50" s="184" t="s">
        <v>511</v>
      </c>
      <c r="E50" s="183" t="s">
        <v>77</v>
      </c>
      <c r="F50" s="185">
        <v>11557048.99</v>
      </c>
      <c r="G50" s="187">
        <v>0</v>
      </c>
      <c r="H50" s="187"/>
      <c r="I50" s="187"/>
      <c r="J50" s="187"/>
      <c r="K50" s="187"/>
      <c r="L50" s="187"/>
      <c r="M50" s="187"/>
      <c r="N50" s="187"/>
      <c r="O50" s="187"/>
      <c r="P50" s="187"/>
      <c r="Q50" s="187"/>
      <c r="R50" s="187"/>
      <c r="S50" s="187"/>
      <c r="T50" s="187"/>
      <c r="U50" s="187"/>
      <c r="V50" s="187"/>
      <c r="W50" s="187"/>
      <c r="X50" s="187"/>
      <c r="Y50" s="187"/>
      <c r="Z50" s="187"/>
      <c r="AA50" s="187">
        <f t="shared" si="1"/>
        <v>0</v>
      </c>
      <c r="AB50" s="188">
        <f t="shared" si="0"/>
        <v>0</v>
      </c>
    </row>
    <row r="51" spans="1:28" x14ac:dyDescent="0.25">
      <c r="A51" s="276"/>
      <c r="B51" s="276"/>
      <c r="C51" s="277"/>
      <c r="D51" s="278"/>
      <c r="E51" s="277"/>
      <c r="F51" s="279"/>
      <c r="G51" s="280"/>
      <c r="H51" s="280"/>
      <c r="I51" s="280"/>
      <c r="J51" s="280"/>
      <c r="K51" s="280"/>
      <c r="L51" s="280"/>
      <c r="M51" s="280"/>
      <c r="N51" s="280"/>
      <c r="O51" s="280"/>
      <c r="P51" s="280"/>
      <c r="Q51" s="280"/>
      <c r="R51" s="280"/>
      <c r="S51" s="280"/>
      <c r="T51" s="280"/>
      <c r="U51" s="280"/>
      <c r="V51" s="280"/>
      <c r="W51" s="280"/>
      <c r="X51" s="280"/>
      <c r="Y51" s="280"/>
      <c r="Z51" s="280"/>
      <c r="AA51" s="280"/>
      <c r="AB51" s="281"/>
    </row>
    <row r="52" spans="1:28" ht="18" x14ac:dyDescent="0.25">
      <c r="A52" s="167" t="s">
        <v>410</v>
      </c>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row>
    <row r="53" spans="1:28" ht="15.75" x14ac:dyDescent="0.25">
      <c r="A53" s="169" t="s">
        <v>411</v>
      </c>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row>
    <row r="54" spans="1:28" ht="15.75" x14ac:dyDescent="0.25">
      <c r="A54" s="170" t="s">
        <v>412</v>
      </c>
      <c r="B54" s="170"/>
      <c r="C54" s="170"/>
      <c r="D54" s="170"/>
      <c r="E54" s="170"/>
      <c r="F54" s="170"/>
      <c r="G54" s="170"/>
      <c r="H54" s="170"/>
      <c r="I54" s="170"/>
      <c r="J54" s="171"/>
      <c r="K54" s="170"/>
      <c r="L54" s="170"/>
      <c r="M54" s="170"/>
      <c r="N54" s="170"/>
      <c r="O54" s="170"/>
      <c r="P54" s="170"/>
      <c r="Q54" s="170"/>
      <c r="R54" s="170"/>
      <c r="S54" s="170"/>
      <c r="T54" s="170"/>
      <c r="U54" s="170"/>
      <c r="V54" s="170"/>
      <c r="W54" s="170"/>
      <c r="X54" s="170"/>
      <c r="Y54" s="170"/>
      <c r="Z54" s="170"/>
      <c r="AA54" s="170"/>
      <c r="AB54" s="172"/>
    </row>
    <row r="55" spans="1:28" ht="15.75" x14ac:dyDescent="0.25">
      <c r="A55" s="173" t="s">
        <v>140</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row>
    <row r="56" spans="1:28" ht="30" x14ac:dyDescent="0.25">
      <c r="A56" s="174" t="s">
        <v>413</v>
      </c>
      <c r="B56" s="174" t="s">
        <v>414</v>
      </c>
      <c r="C56" s="174" t="s">
        <v>415</v>
      </c>
      <c r="D56" s="174" t="s">
        <v>416</v>
      </c>
      <c r="E56" s="175" t="s">
        <v>306</v>
      </c>
      <c r="F56" s="174" t="s">
        <v>417</v>
      </c>
      <c r="G56" s="176" t="s">
        <v>418</v>
      </c>
      <c r="H56" s="177"/>
      <c r="I56" s="178" t="s">
        <v>419</v>
      </c>
      <c r="J56" s="178"/>
      <c r="K56" s="178" t="s">
        <v>420</v>
      </c>
      <c r="L56" s="178"/>
      <c r="M56" s="178" t="s">
        <v>421</v>
      </c>
      <c r="N56" s="178"/>
      <c r="O56" s="179" t="s">
        <v>422</v>
      </c>
      <c r="P56" s="179"/>
      <c r="Q56" s="179" t="s">
        <v>423</v>
      </c>
      <c r="R56" s="179"/>
      <c r="S56" s="179" t="s">
        <v>424</v>
      </c>
      <c r="T56" s="179"/>
      <c r="U56" s="174" t="s">
        <v>425</v>
      </c>
      <c r="V56" s="174"/>
      <c r="W56" s="174" t="s">
        <v>426</v>
      </c>
      <c r="X56" s="174"/>
      <c r="Y56" s="174" t="s">
        <v>427</v>
      </c>
      <c r="Z56" s="174"/>
      <c r="AA56" s="174" t="s">
        <v>428</v>
      </c>
      <c r="AB56" s="180" t="s">
        <v>429</v>
      </c>
    </row>
    <row r="57" spans="1:28" ht="25.5" x14ac:dyDescent="0.25">
      <c r="A57" s="181" t="s">
        <v>430</v>
      </c>
      <c r="B57" s="182">
        <v>200055</v>
      </c>
      <c r="C57" s="183" t="s">
        <v>56</v>
      </c>
      <c r="D57" s="184" t="s">
        <v>512</v>
      </c>
      <c r="E57" s="183" t="s">
        <v>56</v>
      </c>
      <c r="F57" s="185">
        <v>3863409.49</v>
      </c>
      <c r="G57" s="186">
        <v>1159022.8500000001</v>
      </c>
      <c r="H57" s="186" t="s">
        <v>433</v>
      </c>
      <c r="I57" s="187"/>
      <c r="J57" s="187"/>
      <c r="K57" s="187"/>
      <c r="L57" s="187"/>
      <c r="M57" s="187"/>
      <c r="N57" s="187"/>
      <c r="O57" s="187"/>
      <c r="P57" s="187"/>
      <c r="Q57" s="187"/>
      <c r="R57" s="187"/>
      <c r="S57" s="187"/>
      <c r="T57" s="187"/>
      <c r="U57" s="187"/>
      <c r="V57" s="187"/>
      <c r="W57" s="187"/>
      <c r="X57" s="187"/>
      <c r="Y57" s="187"/>
      <c r="Z57" s="187"/>
      <c r="AA57" s="187">
        <f t="shared" si="1"/>
        <v>1159022.8500000001</v>
      </c>
      <c r="AB57" s="188">
        <f t="shared" si="0"/>
        <v>30.00000007765162</v>
      </c>
    </row>
    <row r="58" spans="1:28" ht="25.5" x14ac:dyDescent="0.25">
      <c r="A58" s="181" t="s">
        <v>430</v>
      </c>
      <c r="B58" s="182">
        <v>200065</v>
      </c>
      <c r="C58" s="183" t="s">
        <v>513</v>
      </c>
      <c r="D58" s="184" t="s">
        <v>514</v>
      </c>
      <c r="E58" s="183" t="s">
        <v>513</v>
      </c>
      <c r="F58" s="185">
        <v>5047865</v>
      </c>
      <c r="G58" s="186">
        <v>1514359.5</v>
      </c>
      <c r="H58" s="186" t="s">
        <v>433</v>
      </c>
      <c r="I58" s="187"/>
      <c r="J58" s="187"/>
      <c r="K58" s="187"/>
      <c r="L58" s="187"/>
      <c r="M58" s="187"/>
      <c r="N58" s="187"/>
      <c r="O58" s="187"/>
      <c r="P58" s="187"/>
      <c r="Q58" s="187"/>
      <c r="R58" s="187"/>
      <c r="S58" s="187"/>
      <c r="T58" s="187"/>
      <c r="U58" s="187"/>
      <c r="V58" s="187"/>
      <c r="W58" s="187"/>
      <c r="X58" s="187"/>
      <c r="Y58" s="187"/>
      <c r="Z58" s="187"/>
      <c r="AA58" s="187">
        <f t="shared" si="1"/>
        <v>1514359.5</v>
      </c>
      <c r="AB58" s="188">
        <f t="shared" si="0"/>
        <v>30</v>
      </c>
    </row>
    <row r="59" spans="1:28" ht="51" x14ac:dyDescent="0.25">
      <c r="A59" s="181" t="s">
        <v>430</v>
      </c>
      <c r="B59" s="182">
        <v>200068</v>
      </c>
      <c r="C59" s="183" t="s">
        <v>515</v>
      </c>
      <c r="D59" s="184" t="s">
        <v>516</v>
      </c>
      <c r="E59" s="183" t="s">
        <v>515</v>
      </c>
      <c r="F59" s="185">
        <v>4419002.1900000004</v>
      </c>
      <c r="G59" s="187">
        <v>0</v>
      </c>
      <c r="H59" s="187"/>
      <c r="I59" s="187"/>
      <c r="J59" s="187"/>
      <c r="K59" s="187"/>
      <c r="L59" s="187"/>
      <c r="M59" s="187"/>
      <c r="N59" s="187"/>
      <c r="O59" s="187"/>
      <c r="P59" s="187"/>
      <c r="Q59" s="187"/>
      <c r="R59" s="187"/>
      <c r="S59" s="187"/>
      <c r="T59" s="187"/>
      <c r="U59" s="187"/>
      <c r="V59" s="187"/>
      <c r="W59" s="187"/>
      <c r="X59" s="187"/>
      <c r="Y59" s="187"/>
      <c r="Z59" s="187"/>
      <c r="AA59" s="187">
        <f t="shared" si="1"/>
        <v>0</v>
      </c>
      <c r="AB59" s="188">
        <f t="shared" si="0"/>
        <v>0</v>
      </c>
    </row>
    <row r="60" spans="1:28" ht="38.25" x14ac:dyDescent="0.25">
      <c r="A60" s="181" t="s">
        <v>430</v>
      </c>
      <c r="B60" s="182">
        <v>200073</v>
      </c>
      <c r="C60" s="183" t="s">
        <v>517</v>
      </c>
      <c r="D60" s="184" t="s">
        <v>518</v>
      </c>
      <c r="E60" s="183" t="s">
        <v>517</v>
      </c>
      <c r="F60" s="185">
        <v>6945960</v>
      </c>
      <c r="G60" s="187">
        <v>0</v>
      </c>
      <c r="H60" s="187"/>
      <c r="I60" s="187"/>
      <c r="J60" s="187"/>
      <c r="K60" s="187"/>
      <c r="L60" s="187"/>
      <c r="M60" s="187"/>
      <c r="N60" s="187"/>
      <c r="O60" s="187"/>
      <c r="P60" s="187"/>
      <c r="Q60" s="187"/>
      <c r="R60" s="187"/>
      <c r="S60" s="187"/>
      <c r="T60" s="187"/>
      <c r="U60" s="187"/>
      <c r="V60" s="187"/>
      <c r="W60" s="187"/>
      <c r="X60" s="187"/>
      <c r="Y60" s="187"/>
      <c r="Z60" s="187"/>
      <c r="AA60" s="187">
        <f t="shared" si="1"/>
        <v>0</v>
      </c>
      <c r="AB60" s="188">
        <f t="shared" si="0"/>
        <v>0</v>
      </c>
    </row>
    <row r="61" spans="1:28" ht="38.25" x14ac:dyDescent="0.25">
      <c r="A61" s="181" t="s">
        <v>430</v>
      </c>
      <c r="B61" s="182">
        <v>200189</v>
      </c>
      <c r="C61" s="183" t="s">
        <v>519</v>
      </c>
      <c r="D61" s="184" t="s">
        <v>520</v>
      </c>
      <c r="E61" s="183" t="s">
        <v>519</v>
      </c>
      <c r="F61" s="185">
        <v>5000000</v>
      </c>
      <c r="G61" s="186">
        <v>1500000</v>
      </c>
      <c r="H61" s="186" t="s">
        <v>433</v>
      </c>
      <c r="I61" s="187"/>
      <c r="J61" s="187"/>
      <c r="K61" s="187"/>
      <c r="L61" s="187"/>
      <c r="M61" s="187"/>
      <c r="N61" s="187"/>
      <c r="O61" s="187"/>
      <c r="P61" s="187"/>
      <c r="Q61" s="187"/>
      <c r="R61" s="187"/>
      <c r="S61" s="187"/>
      <c r="T61" s="187"/>
      <c r="U61" s="187"/>
      <c r="V61" s="187"/>
      <c r="W61" s="187"/>
      <c r="X61" s="187"/>
      <c r="Y61" s="187"/>
      <c r="Z61" s="187"/>
      <c r="AA61" s="187">
        <f t="shared" si="1"/>
        <v>1500000</v>
      </c>
      <c r="AB61" s="188">
        <f t="shared" si="0"/>
        <v>30</v>
      </c>
    </row>
    <row r="62" spans="1:28" ht="25.5" x14ac:dyDescent="0.25">
      <c r="A62" s="181" t="s">
        <v>430</v>
      </c>
      <c r="B62" s="182">
        <v>200078</v>
      </c>
      <c r="C62" s="183" t="s">
        <v>521</v>
      </c>
      <c r="D62" s="184" t="s">
        <v>522</v>
      </c>
      <c r="E62" s="183" t="s">
        <v>521</v>
      </c>
      <c r="F62" s="185">
        <v>1844647</v>
      </c>
      <c r="G62" s="186">
        <v>553394.1</v>
      </c>
      <c r="H62" s="186" t="s">
        <v>433</v>
      </c>
      <c r="I62" s="187"/>
      <c r="J62" s="187"/>
      <c r="K62" s="187"/>
      <c r="L62" s="187"/>
      <c r="M62" s="187"/>
      <c r="N62" s="187"/>
      <c r="O62" s="187"/>
      <c r="P62" s="187"/>
      <c r="Q62" s="187"/>
      <c r="R62" s="187"/>
      <c r="S62" s="187"/>
      <c r="T62" s="187"/>
      <c r="U62" s="187"/>
      <c r="V62" s="187"/>
      <c r="W62" s="187"/>
      <c r="X62" s="187"/>
      <c r="Y62" s="187"/>
      <c r="Z62" s="187"/>
      <c r="AA62" s="187">
        <f t="shared" si="1"/>
        <v>553394.1</v>
      </c>
      <c r="AB62" s="188">
        <f t="shared" si="0"/>
        <v>30</v>
      </c>
    </row>
    <row r="63" spans="1:28" ht="25.5" x14ac:dyDescent="0.25">
      <c r="A63" s="181" t="s">
        <v>430</v>
      </c>
      <c r="B63" s="182">
        <v>200078</v>
      </c>
      <c r="C63" s="183" t="s">
        <v>521</v>
      </c>
      <c r="D63" s="184" t="s">
        <v>523</v>
      </c>
      <c r="E63" s="183" t="s">
        <v>521</v>
      </c>
      <c r="F63" s="185">
        <v>1000000.94</v>
      </c>
      <c r="G63" s="186">
        <v>300000.28000000003</v>
      </c>
      <c r="H63" s="186" t="s">
        <v>433</v>
      </c>
      <c r="I63" s="187"/>
      <c r="J63" s="187"/>
      <c r="K63" s="187"/>
      <c r="L63" s="187"/>
      <c r="M63" s="187"/>
      <c r="N63" s="187"/>
      <c r="O63" s="187"/>
      <c r="P63" s="187"/>
      <c r="Q63" s="187"/>
      <c r="R63" s="187"/>
      <c r="S63" s="187"/>
      <c r="T63" s="187"/>
      <c r="U63" s="187"/>
      <c r="V63" s="187"/>
      <c r="W63" s="187"/>
      <c r="X63" s="187"/>
      <c r="Y63" s="187"/>
      <c r="Z63" s="187"/>
      <c r="AA63" s="187">
        <f t="shared" si="1"/>
        <v>300000.28000000003</v>
      </c>
      <c r="AB63" s="188">
        <f t="shared" si="0"/>
        <v>29.999999800000193</v>
      </c>
    </row>
    <row r="64" spans="1:28" ht="25.5" x14ac:dyDescent="0.25">
      <c r="A64" s="181" t="s">
        <v>430</v>
      </c>
      <c r="B64" s="182">
        <v>200078</v>
      </c>
      <c r="C64" s="183" t="s">
        <v>521</v>
      </c>
      <c r="D64" s="184" t="s">
        <v>524</v>
      </c>
      <c r="E64" s="183" t="s">
        <v>521</v>
      </c>
      <c r="F64" s="185">
        <v>2985000</v>
      </c>
      <c r="G64" s="186">
        <v>895500</v>
      </c>
      <c r="H64" s="186" t="s">
        <v>433</v>
      </c>
      <c r="I64" s="187"/>
      <c r="J64" s="187"/>
      <c r="K64" s="187"/>
      <c r="L64" s="187"/>
      <c r="M64" s="187"/>
      <c r="N64" s="187"/>
      <c r="O64" s="187"/>
      <c r="P64" s="187"/>
      <c r="Q64" s="187"/>
      <c r="R64" s="187"/>
      <c r="S64" s="187"/>
      <c r="T64" s="187"/>
      <c r="U64" s="187"/>
      <c r="V64" s="187"/>
      <c r="W64" s="187"/>
      <c r="X64" s="187"/>
      <c r="Y64" s="187"/>
      <c r="Z64" s="187"/>
      <c r="AA64" s="187">
        <f t="shared" si="1"/>
        <v>895500</v>
      </c>
      <c r="AB64" s="188">
        <f t="shared" si="0"/>
        <v>30</v>
      </c>
    </row>
    <row r="65" spans="1:28" ht="51" x14ac:dyDescent="0.25">
      <c r="A65" s="181" t="s">
        <v>430</v>
      </c>
      <c r="B65" s="182">
        <v>200092</v>
      </c>
      <c r="C65" s="183" t="s">
        <v>525</v>
      </c>
      <c r="D65" s="184" t="s">
        <v>526</v>
      </c>
      <c r="E65" s="183" t="s">
        <v>525</v>
      </c>
      <c r="F65" s="185">
        <v>9712350.1999999993</v>
      </c>
      <c r="G65" s="187">
        <v>0</v>
      </c>
      <c r="H65" s="187"/>
      <c r="I65" s="187"/>
      <c r="J65" s="187"/>
      <c r="K65" s="187"/>
      <c r="L65" s="187"/>
      <c r="M65" s="187"/>
      <c r="N65" s="187"/>
      <c r="O65" s="187"/>
      <c r="P65" s="187"/>
      <c r="Q65" s="187"/>
      <c r="R65" s="187"/>
      <c r="S65" s="187"/>
      <c r="T65" s="187"/>
      <c r="U65" s="187"/>
      <c r="V65" s="187"/>
      <c r="W65" s="187"/>
      <c r="X65" s="187"/>
      <c r="Y65" s="187"/>
      <c r="Z65" s="187"/>
      <c r="AA65" s="187">
        <f t="shared" si="1"/>
        <v>0</v>
      </c>
      <c r="AB65" s="188">
        <f t="shared" si="0"/>
        <v>0</v>
      </c>
    </row>
    <row r="66" spans="1:28" ht="25.5" x14ac:dyDescent="0.25">
      <c r="A66" s="181" t="s">
        <v>430</v>
      </c>
      <c r="B66" s="182">
        <v>200094</v>
      </c>
      <c r="C66" s="183" t="s">
        <v>98</v>
      </c>
      <c r="D66" s="184" t="s">
        <v>527</v>
      </c>
      <c r="E66" s="183" t="s">
        <v>98</v>
      </c>
      <c r="F66" s="185">
        <v>3419660.61</v>
      </c>
      <c r="G66" s="186">
        <v>1025898.18</v>
      </c>
      <c r="H66" s="186" t="s">
        <v>433</v>
      </c>
      <c r="I66" s="187"/>
      <c r="J66" s="187"/>
      <c r="K66" s="187"/>
      <c r="L66" s="187"/>
      <c r="M66" s="187"/>
      <c r="N66" s="187"/>
      <c r="O66" s="187"/>
      <c r="P66" s="187"/>
      <c r="Q66" s="187"/>
      <c r="R66" s="187"/>
      <c r="S66" s="187"/>
      <c r="T66" s="187"/>
      <c r="U66" s="187"/>
      <c r="V66" s="187"/>
      <c r="W66" s="187"/>
      <c r="X66" s="187"/>
      <c r="Y66" s="187"/>
      <c r="Z66" s="187"/>
      <c r="AA66" s="187">
        <f t="shared" si="1"/>
        <v>1025898.18</v>
      </c>
      <c r="AB66" s="188">
        <f t="shared" si="0"/>
        <v>29.999999912271996</v>
      </c>
    </row>
    <row r="67" spans="1:28" x14ac:dyDescent="0.25">
      <c r="A67" s="181" t="s">
        <v>430</v>
      </c>
      <c r="B67" s="182">
        <v>200098</v>
      </c>
      <c r="C67" s="183" t="s">
        <v>102</v>
      </c>
      <c r="D67" s="184" t="s">
        <v>528</v>
      </c>
      <c r="E67" s="183" t="s">
        <v>102</v>
      </c>
      <c r="F67" s="185">
        <v>5761453.5499999998</v>
      </c>
      <c r="G67" s="186">
        <v>1728436.07</v>
      </c>
      <c r="H67" s="186" t="s">
        <v>433</v>
      </c>
      <c r="I67" s="187"/>
      <c r="J67" s="187"/>
      <c r="K67" s="187"/>
      <c r="L67" s="187"/>
      <c r="M67" s="187"/>
      <c r="N67" s="187"/>
      <c r="O67" s="187"/>
      <c r="P67" s="187"/>
      <c r="Q67" s="187"/>
      <c r="R67" s="187"/>
      <c r="S67" s="187"/>
      <c r="T67" s="187"/>
      <c r="U67" s="187"/>
      <c r="V67" s="187"/>
      <c r="W67" s="187"/>
      <c r="X67" s="187"/>
      <c r="Y67" s="187"/>
      <c r="Z67" s="187"/>
      <c r="AA67" s="187">
        <f t="shared" si="1"/>
        <v>1728436.07</v>
      </c>
      <c r="AB67" s="188">
        <f t="shared" si="0"/>
        <v>30.000000086783658</v>
      </c>
    </row>
    <row r="68" spans="1:28" ht="25.5" x14ac:dyDescent="0.25">
      <c r="A68" s="181" t="s">
        <v>430</v>
      </c>
      <c r="B68" s="182">
        <v>200102</v>
      </c>
      <c r="C68" s="183" t="s">
        <v>106</v>
      </c>
      <c r="D68" s="184" t="s">
        <v>529</v>
      </c>
      <c r="E68" s="183" t="s">
        <v>106</v>
      </c>
      <c r="F68" s="185">
        <v>7590727</v>
      </c>
      <c r="G68" s="186">
        <v>2277218.1</v>
      </c>
      <c r="H68" s="186" t="s">
        <v>433</v>
      </c>
      <c r="I68" s="187"/>
      <c r="J68" s="187"/>
      <c r="K68" s="187"/>
      <c r="L68" s="187"/>
      <c r="M68" s="187"/>
      <c r="N68" s="187"/>
      <c r="O68" s="187"/>
      <c r="P68" s="187"/>
      <c r="Q68" s="187"/>
      <c r="R68" s="187"/>
      <c r="S68" s="187"/>
      <c r="T68" s="187"/>
      <c r="U68" s="187"/>
      <c r="V68" s="187"/>
      <c r="W68" s="187"/>
      <c r="X68" s="187"/>
      <c r="Y68" s="187"/>
      <c r="Z68" s="187"/>
      <c r="AA68" s="187">
        <f t="shared" si="1"/>
        <v>2277218.1</v>
      </c>
      <c r="AB68" s="188">
        <f t="shared" si="0"/>
        <v>30</v>
      </c>
    </row>
    <row r="69" spans="1:28" ht="38.25" x14ac:dyDescent="0.25">
      <c r="A69" s="181" t="s">
        <v>430</v>
      </c>
      <c r="B69" s="182">
        <v>200109</v>
      </c>
      <c r="C69" s="183" t="s">
        <v>113</v>
      </c>
      <c r="D69" s="184" t="s">
        <v>530</v>
      </c>
      <c r="E69" s="183" t="s">
        <v>113</v>
      </c>
      <c r="F69" s="185">
        <v>2357389</v>
      </c>
      <c r="G69" s="186">
        <v>707216.7</v>
      </c>
      <c r="H69" s="186" t="s">
        <v>433</v>
      </c>
      <c r="I69" s="187"/>
      <c r="J69" s="187"/>
      <c r="K69" s="187"/>
      <c r="L69" s="187"/>
      <c r="M69" s="187"/>
      <c r="N69" s="187"/>
      <c r="O69" s="187"/>
      <c r="P69" s="187"/>
      <c r="Q69" s="187"/>
      <c r="R69" s="187"/>
      <c r="S69" s="187"/>
      <c r="T69" s="187"/>
      <c r="U69" s="187"/>
      <c r="V69" s="187"/>
      <c r="W69" s="187"/>
      <c r="X69" s="187"/>
      <c r="Y69" s="187"/>
      <c r="Z69" s="187"/>
      <c r="AA69" s="187">
        <f t="shared" si="1"/>
        <v>707216.7</v>
      </c>
      <c r="AB69" s="188">
        <f t="shared" si="0"/>
        <v>30</v>
      </c>
    </row>
    <row r="70" spans="1:28" ht="38.25" x14ac:dyDescent="0.25">
      <c r="A70" s="181" t="s">
        <v>430</v>
      </c>
      <c r="B70" s="182">
        <v>200109</v>
      </c>
      <c r="C70" s="183" t="s">
        <v>113</v>
      </c>
      <c r="D70" s="184" t="s">
        <v>531</v>
      </c>
      <c r="E70" s="183" t="s">
        <v>113</v>
      </c>
      <c r="F70" s="185">
        <v>3389852.57</v>
      </c>
      <c r="G70" s="186">
        <v>1016955.17</v>
      </c>
      <c r="H70" s="186" t="s">
        <v>433</v>
      </c>
      <c r="I70" s="187"/>
      <c r="J70" s="187"/>
      <c r="K70" s="187"/>
      <c r="L70" s="187"/>
      <c r="M70" s="187"/>
      <c r="N70" s="187"/>
      <c r="O70" s="187"/>
      <c r="P70" s="187"/>
      <c r="Q70" s="187"/>
      <c r="R70" s="187"/>
      <c r="S70" s="187"/>
      <c r="T70" s="187"/>
      <c r="U70" s="187"/>
      <c r="V70" s="187"/>
      <c r="W70" s="187"/>
      <c r="X70" s="187"/>
      <c r="Y70" s="187"/>
      <c r="Z70" s="187"/>
      <c r="AA70" s="187">
        <f t="shared" si="1"/>
        <v>1016955.17</v>
      </c>
      <c r="AB70" s="188">
        <f t="shared" si="0"/>
        <v>29.999982270615387</v>
      </c>
    </row>
    <row r="71" spans="1:28" ht="25.5" x14ac:dyDescent="0.25">
      <c r="A71" s="181" t="s">
        <v>430</v>
      </c>
      <c r="B71" s="182">
        <v>200110</v>
      </c>
      <c r="C71" s="183" t="s">
        <v>532</v>
      </c>
      <c r="D71" s="184" t="s">
        <v>533</v>
      </c>
      <c r="E71" s="183" t="s">
        <v>532</v>
      </c>
      <c r="F71" s="185">
        <v>7313245</v>
      </c>
      <c r="G71" s="186">
        <v>2193973.5</v>
      </c>
      <c r="H71" s="186" t="s">
        <v>433</v>
      </c>
      <c r="I71" s="187"/>
      <c r="J71" s="187"/>
      <c r="K71" s="187"/>
      <c r="L71" s="187"/>
      <c r="M71" s="187"/>
      <c r="N71" s="187"/>
      <c r="O71" s="187"/>
      <c r="P71" s="187"/>
      <c r="Q71" s="187"/>
      <c r="R71" s="187"/>
      <c r="S71" s="187"/>
      <c r="T71" s="187"/>
      <c r="U71" s="187"/>
      <c r="V71" s="187"/>
      <c r="W71" s="187"/>
      <c r="X71" s="187"/>
      <c r="Y71" s="187"/>
      <c r="Z71" s="187"/>
      <c r="AA71" s="187">
        <f t="shared" si="1"/>
        <v>2193973.5</v>
      </c>
      <c r="AB71" s="188">
        <f t="shared" si="0"/>
        <v>30</v>
      </c>
    </row>
    <row r="72" spans="1:28" ht="38.25" x14ac:dyDescent="0.25">
      <c r="A72" s="181" t="s">
        <v>430</v>
      </c>
      <c r="B72" s="182">
        <v>200111</v>
      </c>
      <c r="C72" s="183" t="s">
        <v>115</v>
      </c>
      <c r="D72" s="184" t="s">
        <v>534</v>
      </c>
      <c r="E72" s="183" t="s">
        <v>115</v>
      </c>
      <c r="F72" s="185">
        <v>4030462.62</v>
      </c>
      <c r="G72" s="186">
        <v>1209138.79</v>
      </c>
      <c r="H72" s="186" t="s">
        <v>433</v>
      </c>
      <c r="I72" s="187"/>
      <c r="J72" s="187"/>
      <c r="K72" s="187"/>
      <c r="L72" s="187"/>
      <c r="M72" s="187"/>
      <c r="N72" s="187"/>
      <c r="O72" s="187"/>
      <c r="P72" s="187"/>
      <c r="Q72" s="187"/>
      <c r="R72" s="187"/>
      <c r="S72" s="187"/>
      <c r="T72" s="187"/>
      <c r="U72" s="187"/>
      <c r="V72" s="187"/>
      <c r="W72" s="187"/>
      <c r="X72" s="187"/>
      <c r="Y72" s="187"/>
      <c r="Z72" s="187"/>
      <c r="AA72" s="187">
        <f t="shared" si="1"/>
        <v>1209138.79</v>
      </c>
      <c r="AB72" s="188">
        <f t="shared" si="0"/>
        <v>30.00000009924419</v>
      </c>
    </row>
    <row r="73" spans="1:28" ht="25.5" x14ac:dyDescent="0.25">
      <c r="A73" s="181" t="s">
        <v>430</v>
      </c>
      <c r="B73" s="182">
        <v>200112</v>
      </c>
      <c r="C73" s="183" t="s">
        <v>116</v>
      </c>
      <c r="D73" s="184" t="s">
        <v>535</v>
      </c>
      <c r="E73" s="183" t="s">
        <v>116</v>
      </c>
      <c r="F73" s="185">
        <v>7563003.3200000003</v>
      </c>
      <c r="G73" s="186">
        <v>2268901</v>
      </c>
      <c r="H73" s="186" t="s">
        <v>433</v>
      </c>
      <c r="I73" s="187"/>
      <c r="J73" s="187"/>
      <c r="K73" s="187"/>
      <c r="L73" s="187"/>
      <c r="M73" s="187"/>
      <c r="N73" s="187"/>
      <c r="O73" s="187"/>
      <c r="P73" s="187"/>
      <c r="Q73" s="187"/>
      <c r="R73" s="187"/>
      <c r="S73" s="187"/>
      <c r="T73" s="187"/>
      <c r="U73" s="187"/>
      <c r="V73" s="187"/>
      <c r="W73" s="187"/>
      <c r="X73" s="187"/>
      <c r="Y73" s="187"/>
      <c r="Z73" s="187"/>
      <c r="AA73" s="187">
        <f t="shared" si="1"/>
        <v>2268901</v>
      </c>
      <c r="AB73" s="188">
        <f t="shared" si="0"/>
        <v>30.000000052889042</v>
      </c>
    </row>
    <row r="74" spans="1:28" ht="25.5" x14ac:dyDescent="0.25">
      <c r="A74" s="181" t="s">
        <v>430</v>
      </c>
      <c r="B74" s="182">
        <v>200112</v>
      </c>
      <c r="C74" s="183" t="s">
        <v>116</v>
      </c>
      <c r="D74" s="184" t="s">
        <v>536</v>
      </c>
      <c r="E74" s="183" t="s">
        <v>116</v>
      </c>
      <c r="F74" s="185">
        <v>8775580.2100000009</v>
      </c>
      <c r="G74" s="186">
        <v>2632674.06</v>
      </c>
      <c r="H74" s="186" t="s">
        <v>433</v>
      </c>
      <c r="I74" s="187"/>
      <c r="J74" s="187"/>
      <c r="K74" s="187"/>
      <c r="L74" s="187"/>
      <c r="M74" s="187"/>
      <c r="N74" s="187"/>
      <c r="O74" s="187"/>
      <c r="P74" s="187"/>
      <c r="Q74" s="187"/>
      <c r="R74" s="187"/>
      <c r="S74" s="187"/>
      <c r="T74" s="187"/>
      <c r="U74" s="187"/>
      <c r="V74" s="187"/>
      <c r="W74" s="187"/>
      <c r="X74" s="187"/>
      <c r="Y74" s="187"/>
      <c r="Z74" s="187"/>
      <c r="AA74" s="187">
        <f t="shared" si="1"/>
        <v>2632674.06</v>
      </c>
      <c r="AB74" s="188">
        <f t="shared" si="0"/>
        <v>29.999999965814222</v>
      </c>
    </row>
    <row r="75" spans="1:28" ht="25.5" x14ac:dyDescent="0.25">
      <c r="A75" s="181" t="s">
        <v>430</v>
      </c>
      <c r="B75" s="182">
        <v>200112</v>
      </c>
      <c r="C75" s="183" t="s">
        <v>116</v>
      </c>
      <c r="D75" s="184" t="s">
        <v>537</v>
      </c>
      <c r="E75" s="183" t="s">
        <v>116</v>
      </c>
      <c r="F75" s="185">
        <v>3665554.69</v>
      </c>
      <c r="G75" s="186">
        <v>1099666.4099999999</v>
      </c>
      <c r="H75" s="186" t="s">
        <v>433</v>
      </c>
      <c r="I75" s="187"/>
      <c r="J75" s="187"/>
      <c r="K75" s="187"/>
      <c r="L75" s="187"/>
      <c r="M75" s="187"/>
      <c r="N75" s="187"/>
      <c r="O75" s="187"/>
      <c r="P75" s="187"/>
      <c r="Q75" s="187"/>
      <c r="R75" s="187"/>
      <c r="S75" s="187"/>
      <c r="T75" s="187"/>
      <c r="U75" s="187"/>
      <c r="V75" s="187"/>
      <c r="W75" s="187"/>
      <c r="X75" s="187"/>
      <c r="Y75" s="187"/>
      <c r="Z75" s="187"/>
      <c r="AA75" s="187">
        <f t="shared" si="1"/>
        <v>1099666.4099999999</v>
      </c>
      <c r="AB75" s="188">
        <f t="shared" si="0"/>
        <v>30.000000081842998</v>
      </c>
    </row>
    <row r="76" spans="1:28" ht="51" x14ac:dyDescent="0.25">
      <c r="A76" s="191" t="s">
        <v>430</v>
      </c>
      <c r="B76" s="182">
        <v>200113</v>
      </c>
      <c r="C76" s="183" t="s">
        <v>538</v>
      </c>
      <c r="D76" s="184" t="s">
        <v>539</v>
      </c>
      <c r="E76" s="183" t="s">
        <v>538</v>
      </c>
      <c r="F76" s="185">
        <v>2903650.45</v>
      </c>
      <c r="G76" s="186">
        <v>871095.14</v>
      </c>
      <c r="H76" s="186" t="s">
        <v>433</v>
      </c>
      <c r="I76" s="187"/>
      <c r="J76" s="187"/>
      <c r="K76" s="187"/>
      <c r="L76" s="187"/>
      <c r="M76" s="187"/>
      <c r="N76" s="187"/>
      <c r="O76" s="187"/>
      <c r="P76" s="187"/>
      <c r="Q76" s="187"/>
      <c r="R76" s="187"/>
      <c r="S76" s="187"/>
      <c r="T76" s="187"/>
      <c r="U76" s="187"/>
      <c r="V76" s="187"/>
      <c r="W76" s="187"/>
      <c r="X76" s="187"/>
      <c r="Y76" s="187"/>
      <c r="Z76" s="187"/>
      <c r="AA76" s="187">
        <f t="shared" si="1"/>
        <v>871095.14</v>
      </c>
      <c r="AB76" s="188">
        <f t="shared" ref="AB76" si="2">AA76*100/F76</f>
        <v>30.000000172197034</v>
      </c>
    </row>
    <row r="77" spans="1:28" x14ac:dyDescent="0.25">
      <c r="A77" s="192"/>
      <c r="B77" s="193"/>
      <c r="C77" s="193"/>
      <c r="D77" s="193" t="s">
        <v>540</v>
      </c>
      <c r="E77" s="194"/>
      <c r="F77" s="195">
        <f>SUM(F6:F76)</f>
        <v>203679400.41</v>
      </c>
      <c r="G77" s="196"/>
      <c r="H77" s="196"/>
      <c r="I77" s="197"/>
      <c r="J77" s="197"/>
      <c r="K77" s="197"/>
      <c r="L77" s="197"/>
      <c r="M77" s="197"/>
      <c r="N77" s="197"/>
      <c r="O77" s="197"/>
      <c r="P77" s="197"/>
      <c r="Q77" s="197"/>
      <c r="R77" s="197"/>
      <c r="S77" s="197"/>
      <c r="T77" s="197"/>
      <c r="U77" s="197"/>
      <c r="V77" s="197"/>
      <c r="W77" s="197"/>
      <c r="X77" s="197"/>
      <c r="Y77" s="197"/>
      <c r="Z77" s="197"/>
      <c r="AA77" s="198">
        <f>SUM(AA6:AA76)</f>
        <v>36928725.359999999</v>
      </c>
      <c r="AB77" s="199"/>
    </row>
    <row r="78" spans="1:28" ht="38.25" x14ac:dyDescent="0.25">
      <c r="A78" s="200">
        <v>260178</v>
      </c>
      <c r="B78" s="182"/>
      <c r="C78" s="184" t="s">
        <v>541</v>
      </c>
      <c r="D78" s="184" t="s">
        <v>542</v>
      </c>
      <c r="E78" s="184" t="s">
        <v>543</v>
      </c>
      <c r="F78" s="185">
        <v>4073588.01</v>
      </c>
      <c r="G78" s="187">
        <v>0</v>
      </c>
      <c r="H78" s="187"/>
      <c r="I78" s="187"/>
      <c r="J78" s="187"/>
      <c r="K78" s="187"/>
      <c r="L78" s="187"/>
      <c r="M78" s="187"/>
      <c r="N78" s="187"/>
      <c r="O78" s="187"/>
      <c r="P78" s="187"/>
      <c r="Q78" s="187"/>
      <c r="R78" s="187"/>
      <c r="S78" s="187"/>
      <c r="T78" s="187"/>
      <c r="U78" s="187"/>
      <c r="V78" s="187"/>
      <c r="W78" s="187"/>
      <c r="X78" s="187"/>
      <c r="Y78" s="187"/>
      <c r="Z78" s="187"/>
      <c r="AA78" s="187">
        <f t="shared" ref="AA78" si="3">G78+I78+K78+M78+O78+Q78+S78+S78+U78+W78+Y78</f>
        <v>0</v>
      </c>
      <c r="AB78" s="188">
        <f>AA78*100/F78</f>
        <v>0</v>
      </c>
    </row>
    <row r="79" spans="1:28" x14ac:dyDescent="0.25">
      <c r="A79" s="201"/>
      <c r="B79" s="201"/>
      <c r="C79" s="201"/>
      <c r="D79" s="202" t="s">
        <v>544</v>
      </c>
      <c r="E79" s="201"/>
      <c r="F79" s="203">
        <f>SUM(F78)</f>
        <v>4073588.01</v>
      </c>
      <c r="G79" s="203">
        <f>SUM(G6:G78)</f>
        <v>36928725.359999999</v>
      </c>
      <c r="H79" s="203"/>
      <c r="I79" s="201"/>
      <c r="J79" s="201"/>
      <c r="K79" s="201"/>
      <c r="L79" s="201"/>
      <c r="M79" s="201"/>
      <c r="N79" s="201"/>
      <c r="O79" s="201"/>
      <c r="P79" s="201"/>
      <c r="Q79" s="201"/>
      <c r="R79" s="201"/>
      <c r="S79" s="201"/>
      <c r="T79" s="201"/>
      <c r="U79" s="201"/>
      <c r="V79" s="201"/>
      <c r="W79" s="201"/>
      <c r="X79" s="201"/>
      <c r="Y79" s="201"/>
      <c r="Z79" s="201"/>
      <c r="AA79" s="204">
        <f>SUM(AA78)</f>
        <v>0</v>
      </c>
      <c r="AB79" s="201"/>
    </row>
    <row r="80" spans="1:28" ht="15.75" x14ac:dyDescent="0.25">
      <c r="A80" s="205"/>
      <c r="B80" s="206"/>
      <c r="C80" s="206"/>
      <c r="D80" s="174" t="s">
        <v>545</v>
      </c>
      <c r="E80" s="174"/>
      <c r="F80" s="179">
        <f>F77+F79</f>
        <v>207752988.41999999</v>
      </c>
      <c r="G80" s="174"/>
      <c r="H80" s="174"/>
      <c r="I80" s="174"/>
      <c r="J80" s="174"/>
      <c r="K80" s="174"/>
      <c r="L80" s="174"/>
      <c r="M80" s="174"/>
      <c r="N80" s="174"/>
      <c r="O80" s="174"/>
      <c r="P80" s="174"/>
      <c r="Q80" s="174"/>
      <c r="R80" s="174"/>
      <c r="S80" s="174"/>
      <c r="T80" s="174"/>
      <c r="U80" s="174"/>
      <c r="V80" s="174"/>
      <c r="W80" s="174"/>
      <c r="X80" s="174"/>
      <c r="Y80" s="174"/>
      <c r="Z80" s="174"/>
      <c r="AA80" s="179">
        <f>AA77+AA79</f>
        <v>36928725.359999999</v>
      </c>
      <c r="AB80" s="207"/>
    </row>
    <row r="81" spans="4:8" x14ac:dyDescent="0.25">
      <c r="D81" s="208"/>
      <c r="F81" s="209"/>
      <c r="G81" s="209"/>
      <c r="H81" s="209"/>
    </row>
    <row r="82" spans="4:8" ht="15.75" thickBot="1" x14ac:dyDescent="0.3"/>
    <row r="83" spans="4:8" x14ac:dyDescent="0.25">
      <c r="D83" s="210" t="s">
        <v>546</v>
      </c>
      <c r="E83" s="211">
        <v>1442751325</v>
      </c>
      <c r="G83" s="212"/>
      <c r="H83" s="212"/>
    </row>
    <row r="84" spans="4:8" x14ac:dyDescent="0.25">
      <c r="D84" s="213" t="s">
        <v>547</v>
      </c>
      <c r="E84" s="214">
        <f>E83</f>
        <v>1442751325</v>
      </c>
    </row>
    <row r="85" spans="4:8" x14ac:dyDescent="0.25">
      <c r="D85" s="215" t="s">
        <v>548</v>
      </c>
      <c r="E85" s="216">
        <f>F77</f>
        <v>203679400.41</v>
      </c>
    </row>
    <row r="86" spans="4:8" ht="39" thickBot="1" x14ac:dyDescent="0.3">
      <c r="D86" s="217" t="s">
        <v>549</v>
      </c>
      <c r="E86" s="218">
        <f>F78</f>
        <v>4073588.01</v>
      </c>
    </row>
    <row r="88" spans="4:8" ht="15.75" thickBot="1" x14ac:dyDescent="0.3"/>
    <row r="89" spans="4:8" x14ac:dyDescent="0.25">
      <c r="D89" s="210" t="s">
        <v>550</v>
      </c>
      <c r="E89" s="219">
        <f>AA80</f>
        <v>36928725.359999999</v>
      </c>
    </row>
    <row r="90" spans="4:8" x14ac:dyDescent="0.25">
      <c r="D90" s="220" t="s">
        <v>551</v>
      </c>
      <c r="E90" s="221">
        <f>N74+N78</f>
        <v>0</v>
      </c>
    </row>
    <row r="91" spans="4:8" x14ac:dyDescent="0.25">
      <c r="D91" s="220" t="s">
        <v>552</v>
      </c>
      <c r="E91" s="221">
        <v>0</v>
      </c>
    </row>
    <row r="92" spans="4:8" x14ac:dyDescent="0.25">
      <c r="D92" s="220" t="s">
        <v>553</v>
      </c>
      <c r="E92" s="221">
        <v>0</v>
      </c>
    </row>
    <row r="93" spans="4:8" ht="15.75" thickBot="1" x14ac:dyDescent="0.3">
      <c r="D93" s="222" t="s">
        <v>554</v>
      </c>
      <c r="E93" s="223">
        <f>SUM(E89:E92)</f>
        <v>36928725.359999999</v>
      </c>
    </row>
    <row r="94" spans="4:8" x14ac:dyDescent="0.25">
      <c r="D94" s="210" t="s">
        <v>555</v>
      </c>
      <c r="E94" s="224">
        <v>65</v>
      </c>
    </row>
    <row r="95" spans="4:8" x14ac:dyDescent="0.25">
      <c r="D95" s="225" t="s">
        <v>556</v>
      </c>
      <c r="E95" s="226">
        <v>1</v>
      </c>
    </row>
    <row r="96" spans="4:8" x14ac:dyDescent="0.25">
      <c r="D96" s="225" t="s">
        <v>306</v>
      </c>
      <c r="E96" s="227">
        <v>28</v>
      </c>
    </row>
    <row r="97" spans="4:5" ht="15.75" thickBot="1" x14ac:dyDescent="0.3">
      <c r="D97" s="228" t="s">
        <v>557</v>
      </c>
      <c r="E97" s="229">
        <v>29</v>
      </c>
    </row>
  </sheetData>
  <mergeCells count="16">
    <mergeCell ref="A52:AB52"/>
    <mergeCell ref="A53:AB53"/>
    <mergeCell ref="A54:AA54"/>
    <mergeCell ref="A55:AB55"/>
    <mergeCell ref="G56:H56"/>
    <mergeCell ref="I56:J56"/>
    <mergeCell ref="K56:L56"/>
    <mergeCell ref="M56:N56"/>
    <mergeCell ref="A1:AB1"/>
    <mergeCell ref="A2:AB2"/>
    <mergeCell ref="A3:AA3"/>
    <mergeCell ref="A4:AB4"/>
    <mergeCell ref="G5:H5"/>
    <mergeCell ref="I5:J5"/>
    <mergeCell ref="K5:L5"/>
    <mergeCell ref="M5:N5"/>
  </mergeCells>
  <conditionalFormatting sqref="D6:D51 D78:D79 D81 D57:D76">
    <cfRule type="duplicateValues" dxfId="0" priority="1"/>
  </conditionalFormatting>
  <pageMargins left="0.25" right="0.25" top="0.75" bottom="0.75" header="0.3" footer="0.3"/>
  <pageSetup paperSize="9" scale="4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B1" sqref="B1:G44"/>
    </sheetView>
  </sheetViews>
  <sheetFormatPr baseColWidth="10" defaultRowHeight="15" x14ac:dyDescent="0.25"/>
  <cols>
    <col min="1" max="2" width="11.42578125" style="168"/>
    <col min="3" max="3" width="59.28515625" style="168" customWidth="1"/>
    <col min="4" max="4" width="18.42578125" style="168" customWidth="1"/>
    <col min="5" max="5" width="17.85546875" style="168" bestFit="1" customWidth="1"/>
    <col min="6" max="7" width="18.5703125" style="168" bestFit="1" customWidth="1"/>
    <col min="8" max="16384" width="11.42578125" style="168"/>
  </cols>
  <sheetData>
    <row r="1" spans="1:7" ht="18" x14ac:dyDescent="0.25">
      <c r="A1" s="230"/>
      <c r="B1" s="167" t="s">
        <v>410</v>
      </c>
      <c r="C1" s="167"/>
      <c r="D1" s="167"/>
      <c r="E1" s="167"/>
      <c r="F1" s="167"/>
      <c r="G1" s="167"/>
    </row>
    <row r="2" spans="1:7" ht="15.75" x14ac:dyDescent="0.25">
      <c r="A2" s="230"/>
      <c r="B2" s="169" t="s">
        <v>558</v>
      </c>
      <c r="C2" s="169"/>
      <c r="D2" s="169"/>
      <c r="E2" s="169"/>
      <c r="F2" s="169"/>
      <c r="G2" s="169"/>
    </row>
    <row r="3" spans="1:7" ht="15.75" x14ac:dyDescent="0.25">
      <c r="A3" s="230"/>
      <c r="B3" s="169" t="s">
        <v>412</v>
      </c>
      <c r="C3" s="169"/>
      <c r="D3" s="169"/>
      <c r="E3" s="169"/>
      <c r="F3" s="169"/>
      <c r="G3" s="169"/>
    </row>
    <row r="4" spans="1:7" ht="15.75" x14ac:dyDescent="0.25">
      <c r="A4" s="230"/>
      <c r="B4" s="231" t="s">
        <v>140</v>
      </c>
      <c r="C4" s="231"/>
      <c r="D4" s="231"/>
      <c r="E4" s="231"/>
      <c r="F4" s="231"/>
      <c r="G4" s="231"/>
    </row>
    <row r="5" spans="1:7" ht="15.75" x14ac:dyDescent="0.25">
      <c r="A5" s="232"/>
      <c r="B5" s="174" t="s">
        <v>559</v>
      </c>
      <c r="C5" s="174" t="s">
        <v>416</v>
      </c>
      <c r="D5" s="174" t="s">
        <v>306</v>
      </c>
      <c r="E5" s="174" t="s">
        <v>417</v>
      </c>
      <c r="F5" s="174" t="s">
        <v>560</v>
      </c>
      <c r="G5" s="174" t="s">
        <v>561</v>
      </c>
    </row>
    <row r="6" spans="1:7" ht="38.25" x14ac:dyDescent="0.25">
      <c r="B6" s="233">
        <v>5</v>
      </c>
      <c r="C6" s="234" t="s">
        <v>562</v>
      </c>
      <c r="D6" s="235" t="s">
        <v>11</v>
      </c>
      <c r="E6" s="236">
        <v>115000</v>
      </c>
      <c r="F6" s="237">
        <v>115</v>
      </c>
      <c r="G6" s="237">
        <v>114885</v>
      </c>
    </row>
    <row r="7" spans="1:7" ht="38.25" x14ac:dyDescent="0.25">
      <c r="B7" s="238">
        <v>5</v>
      </c>
      <c r="C7" s="239" t="s">
        <v>563</v>
      </c>
      <c r="D7" s="240" t="s">
        <v>564</v>
      </c>
      <c r="E7" s="241">
        <v>27500</v>
      </c>
      <c r="F7" s="242">
        <v>27.5</v>
      </c>
      <c r="G7" s="242">
        <v>27472.5</v>
      </c>
    </row>
    <row r="8" spans="1:7" ht="38.25" x14ac:dyDescent="0.25">
      <c r="B8" s="238">
        <v>5</v>
      </c>
      <c r="C8" s="239" t="s">
        <v>565</v>
      </c>
      <c r="D8" s="240" t="s">
        <v>29</v>
      </c>
      <c r="E8" s="241">
        <v>22500</v>
      </c>
      <c r="F8" s="242">
        <v>22.5</v>
      </c>
      <c r="G8" s="242">
        <v>22477.5</v>
      </c>
    </row>
    <row r="9" spans="1:7" ht="51" x14ac:dyDescent="0.25">
      <c r="B9" s="238">
        <v>5</v>
      </c>
      <c r="C9" s="243" t="s">
        <v>566</v>
      </c>
      <c r="D9" s="240" t="s">
        <v>35</v>
      </c>
      <c r="E9" s="241">
        <v>52500</v>
      </c>
      <c r="F9" s="242">
        <v>52.5</v>
      </c>
      <c r="G9" s="242">
        <v>52447.5</v>
      </c>
    </row>
    <row r="10" spans="1:7" ht="38.25" x14ac:dyDescent="0.25">
      <c r="B10" s="238">
        <v>5</v>
      </c>
      <c r="C10" s="244" t="s">
        <v>567</v>
      </c>
      <c r="D10" s="240" t="s">
        <v>21</v>
      </c>
      <c r="E10" s="241">
        <v>2200000</v>
      </c>
      <c r="F10" s="242">
        <v>2200</v>
      </c>
      <c r="G10" s="242">
        <v>2197800</v>
      </c>
    </row>
    <row r="11" spans="1:7" ht="51" x14ac:dyDescent="0.25">
      <c r="B11" s="238">
        <v>5</v>
      </c>
      <c r="C11" s="245" t="s">
        <v>568</v>
      </c>
      <c r="D11" s="240" t="s">
        <v>23</v>
      </c>
      <c r="E11" s="241">
        <v>80000</v>
      </c>
      <c r="F11" s="242">
        <v>80</v>
      </c>
      <c r="G11" s="242">
        <v>79920</v>
      </c>
    </row>
    <row r="12" spans="1:7" ht="51" x14ac:dyDescent="0.25">
      <c r="B12" s="238">
        <v>5</v>
      </c>
      <c r="C12" s="245" t="s">
        <v>569</v>
      </c>
      <c r="D12" s="240" t="s">
        <v>570</v>
      </c>
      <c r="E12" s="241">
        <v>10000</v>
      </c>
      <c r="F12" s="242">
        <v>10</v>
      </c>
      <c r="G12" s="242">
        <v>9990</v>
      </c>
    </row>
    <row r="13" spans="1:7" ht="38.25" x14ac:dyDescent="0.25">
      <c r="B13" s="238">
        <v>5</v>
      </c>
      <c r="C13" s="245" t="s">
        <v>571</v>
      </c>
      <c r="D13" s="240" t="s">
        <v>37</v>
      </c>
      <c r="E13" s="241">
        <v>22500</v>
      </c>
      <c r="F13" s="242">
        <v>0</v>
      </c>
      <c r="G13" s="242">
        <v>0</v>
      </c>
    </row>
    <row r="14" spans="1:7" ht="38.25" x14ac:dyDescent="0.25">
      <c r="B14" s="238">
        <v>5</v>
      </c>
      <c r="C14" s="244" t="s">
        <v>572</v>
      </c>
      <c r="D14" s="240" t="s">
        <v>41</v>
      </c>
      <c r="E14" s="241">
        <v>12500</v>
      </c>
      <c r="F14" s="242">
        <v>12.5</v>
      </c>
      <c r="G14" s="242">
        <v>12487.5</v>
      </c>
    </row>
    <row r="15" spans="1:7" ht="51" x14ac:dyDescent="0.25">
      <c r="B15" s="238">
        <v>5</v>
      </c>
      <c r="C15" s="243" t="s">
        <v>573</v>
      </c>
      <c r="D15" s="246" t="s">
        <v>45</v>
      </c>
      <c r="E15" s="241">
        <v>2852500</v>
      </c>
      <c r="F15" s="242">
        <v>2852.5</v>
      </c>
      <c r="G15" s="242">
        <v>2849647.5</v>
      </c>
    </row>
    <row r="16" spans="1:7" ht="38.25" x14ac:dyDescent="0.25">
      <c r="B16" s="238">
        <v>5</v>
      </c>
      <c r="C16" s="247" t="s">
        <v>574</v>
      </c>
      <c r="D16" s="240" t="s">
        <v>47</v>
      </c>
      <c r="E16" s="241">
        <v>7500</v>
      </c>
      <c r="F16" s="242">
        <v>7.5</v>
      </c>
      <c r="G16" s="242">
        <v>7492.5</v>
      </c>
    </row>
    <row r="17" spans="2:7" ht="38.25" x14ac:dyDescent="0.25">
      <c r="B17" s="238">
        <v>5</v>
      </c>
      <c r="C17" s="247" t="s">
        <v>575</v>
      </c>
      <c r="D17" s="240" t="s">
        <v>42</v>
      </c>
      <c r="E17" s="241">
        <v>15000</v>
      </c>
      <c r="F17" s="242">
        <v>15</v>
      </c>
      <c r="G17" s="242">
        <v>14985</v>
      </c>
    </row>
    <row r="18" spans="2:7" ht="51" x14ac:dyDescent="0.25">
      <c r="B18" s="238">
        <v>5</v>
      </c>
      <c r="C18" s="243" t="s">
        <v>576</v>
      </c>
      <c r="D18" s="240" t="s">
        <v>77</v>
      </c>
      <c r="E18" s="241">
        <v>627500</v>
      </c>
      <c r="F18" s="242">
        <v>627.5</v>
      </c>
      <c r="G18" s="242">
        <v>626872.5</v>
      </c>
    </row>
    <row r="19" spans="2:7" ht="38.25" x14ac:dyDescent="0.25">
      <c r="B19" s="238">
        <v>5</v>
      </c>
      <c r="C19" s="243" t="s">
        <v>577</v>
      </c>
      <c r="D19" s="240" t="s">
        <v>578</v>
      </c>
      <c r="E19" s="241">
        <v>52500</v>
      </c>
      <c r="F19" s="242">
        <v>52.5</v>
      </c>
      <c r="G19" s="242">
        <v>52447.5</v>
      </c>
    </row>
    <row r="20" spans="2:7" ht="38.25" x14ac:dyDescent="0.25">
      <c r="B20" s="238">
        <v>5</v>
      </c>
      <c r="C20" s="244" t="s">
        <v>579</v>
      </c>
      <c r="D20" s="240" t="s">
        <v>61</v>
      </c>
      <c r="E20" s="241">
        <v>1487500</v>
      </c>
      <c r="F20" s="242">
        <v>1487.5</v>
      </c>
      <c r="G20" s="242">
        <v>1486012.5</v>
      </c>
    </row>
    <row r="21" spans="2:7" ht="38.25" x14ac:dyDescent="0.25">
      <c r="B21" s="238">
        <v>5</v>
      </c>
      <c r="C21" s="243" t="s">
        <v>580</v>
      </c>
      <c r="D21" s="240" t="s">
        <v>515</v>
      </c>
      <c r="E21" s="241">
        <v>5000</v>
      </c>
      <c r="F21" s="242">
        <v>5</v>
      </c>
      <c r="G21" s="242">
        <v>4995</v>
      </c>
    </row>
    <row r="22" spans="2:7" ht="51" x14ac:dyDescent="0.25">
      <c r="B22" s="238">
        <v>5</v>
      </c>
      <c r="C22" s="248" t="s">
        <v>581</v>
      </c>
      <c r="D22" s="249" t="s">
        <v>519</v>
      </c>
      <c r="E22" s="241">
        <v>77500</v>
      </c>
      <c r="F22" s="242">
        <v>77.5</v>
      </c>
      <c r="G22" s="242">
        <v>77422.5</v>
      </c>
    </row>
    <row r="23" spans="2:7" ht="38.25" x14ac:dyDescent="0.25">
      <c r="B23" s="238">
        <v>5</v>
      </c>
      <c r="C23" s="250" t="s">
        <v>582</v>
      </c>
      <c r="D23" s="246" t="s">
        <v>84</v>
      </c>
      <c r="E23" s="241">
        <v>320000</v>
      </c>
      <c r="F23" s="242">
        <v>320</v>
      </c>
      <c r="G23" s="242">
        <v>319680</v>
      </c>
    </row>
    <row r="24" spans="2:7" ht="38.25" x14ac:dyDescent="0.25">
      <c r="B24" s="238">
        <v>5</v>
      </c>
      <c r="C24" s="244" t="s">
        <v>583</v>
      </c>
      <c r="D24" s="240" t="s">
        <v>85</v>
      </c>
      <c r="E24" s="241">
        <v>1997500</v>
      </c>
      <c r="F24" s="242">
        <v>1997.5</v>
      </c>
      <c r="G24" s="242">
        <v>1995502.5</v>
      </c>
    </row>
    <row r="25" spans="2:7" ht="38.25" x14ac:dyDescent="0.25">
      <c r="B25" s="238">
        <v>5</v>
      </c>
      <c r="C25" s="244" t="s">
        <v>584</v>
      </c>
      <c r="D25" s="240" t="s">
        <v>86</v>
      </c>
      <c r="E25" s="241">
        <v>17500</v>
      </c>
      <c r="F25" s="242">
        <v>17.5</v>
      </c>
      <c r="G25" s="242">
        <v>17482.5</v>
      </c>
    </row>
    <row r="26" spans="2:7" ht="38.25" x14ac:dyDescent="0.25">
      <c r="B26" s="238">
        <v>5</v>
      </c>
      <c r="C26" s="243" t="s">
        <v>585</v>
      </c>
      <c r="D26" s="246" t="s">
        <v>92</v>
      </c>
      <c r="E26" s="241">
        <v>210000</v>
      </c>
      <c r="F26" s="242">
        <v>210</v>
      </c>
      <c r="G26" s="242">
        <v>209790</v>
      </c>
    </row>
    <row r="27" spans="2:7" ht="38.25" x14ac:dyDescent="0.25">
      <c r="B27" s="238">
        <v>5</v>
      </c>
      <c r="C27" s="243" t="s">
        <v>586</v>
      </c>
      <c r="D27" s="246" t="s">
        <v>587</v>
      </c>
      <c r="E27" s="241">
        <v>12500</v>
      </c>
      <c r="F27" s="242">
        <v>12.5</v>
      </c>
      <c r="G27" s="242">
        <v>12487.5</v>
      </c>
    </row>
    <row r="28" spans="2:7" ht="38.25" x14ac:dyDescent="0.25">
      <c r="B28" s="238">
        <v>5</v>
      </c>
      <c r="C28" s="243" t="s">
        <v>588</v>
      </c>
      <c r="D28" s="246" t="s">
        <v>106</v>
      </c>
      <c r="E28" s="241">
        <v>20000</v>
      </c>
      <c r="F28" s="242">
        <v>20</v>
      </c>
      <c r="G28" s="242">
        <v>19980</v>
      </c>
    </row>
    <row r="29" spans="2:7" ht="38.25" x14ac:dyDescent="0.25">
      <c r="B29" s="238">
        <v>5</v>
      </c>
      <c r="C29" s="243" t="s">
        <v>589</v>
      </c>
      <c r="D29" s="240" t="s">
        <v>110</v>
      </c>
      <c r="E29" s="241">
        <v>90000</v>
      </c>
      <c r="F29" s="242">
        <v>90</v>
      </c>
      <c r="G29" s="242">
        <v>89910</v>
      </c>
    </row>
    <row r="30" spans="2:7" ht="38.25" x14ac:dyDescent="0.25">
      <c r="B30" s="238">
        <v>5</v>
      </c>
      <c r="C30" s="243" t="s">
        <v>590</v>
      </c>
      <c r="D30" s="240" t="s">
        <v>113</v>
      </c>
      <c r="E30" s="241">
        <v>12500</v>
      </c>
      <c r="F30" s="242">
        <v>12.5</v>
      </c>
      <c r="G30" s="242">
        <v>12487.5</v>
      </c>
    </row>
    <row r="31" spans="2:7" ht="38.25" x14ac:dyDescent="0.25">
      <c r="B31" s="238">
        <v>5</v>
      </c>
      <c r="C31" s="243" t="s">
        <v>591</v>
      </c>
      <c r="D31" s="240" t="s">
        <v>532</v>
      </c>
      <c r="E31" s="241">
        <v>10000</v>
      </c>
      <c r="F31" s="242">
        <v>10</v>
      </c>
      <c r="G31" s="242">
        <v>9990</v>
      </c>
    </row>
    <row r="32" spans="2:7" ht="51" x14ac:dyDescent="0.25">
      <c r="B32" s="238">
        <v>5</v>
      </c>
      <c r="C32" s="243" t="s">
        <v>592</v>
      </c>
      <c r="D32" s="240" t="s">
        <v>116</v>
      </c>
      <c r="E32" s="241">
        <v>45000</v>
      </c>
      <c r="F32" s="242">
        <v>45</v>
      </c>
      <c r="G32" s="242">
        <v>44955</v>
      </c>
    </row>
    <row r="33" spans="2:7" ht="38.25" x14ac:dyDescent="0.25">
      <c r="B33" s="238">
        <v>5</v>
      </c>
      <c r="C33" s="243" t="s">
        <v>593</v>
      </c>
      <c r="D33" s="240" t="s">
        <v>594</v>
      </c>
      <c r="E33" s="241">
        <v>30000</v>
      </c>
      <c r="F33" s="242">
        <v>30</v>
      </c>
      <c r="G33" s="242">
        <v>29970</v>
      </c>
    </row>
    <row r="34" spans="2:7" ht="38.25" x14ac:dyDescent="0.25">
      <c r="B34" s="238">
        <v>5</v>
      </c>
      <c r="C34" s="243" t="s">
        <v>595</v>
      </c>
      <c r="D34" s="240" t="s">
        <v>495</v>
      </c>
      <c r="E34" s="241">
        <v>3915000</v>
      </c>
      <c r="F34" s="242">
        <v>3915</v>
      </c>
      <c r="G34" s="242">
        <v>3911085</v>
      </c>
    </row>
    <row r="35" spans="2:7" ht="15.75" x14ac:dyDescent="0.25">
      <c r="B35" s="251" t="s">
        <v>545</v>
      </c>
      <c r="C35" s="251"/>
      <c r="D35" s="251"/>
      <c r="E35" s="252">
        <f>SUM(E6:E34)</f>
        <v>14347500</v>
      </c>
      <c r="F35" s="252">
        <f>SUM(F6:F34)</f>
        <v>14325</v>
      </c>
      <c r="G35" s="252">
        <f>SUM(G6:G34)</f>
        <v>14310675</v>
      </c>
    </row>
    <row r="36" spans="2:7" x14ac:dyDescent="0.25">
      <c r="B36" s="253" t="s">
        <v>596</v>
      </c>
    </row>
    <row r="38" spans="2:7" ht="15.75" thickBot="1" x14ac:dyDescent="0.3"/>
    <row r="39" spans="2:7" ht="15.75" thickBot="1" x14ac:dyDescent="0.3">
      <c r="C39" s="254" t="s">
        <v>558</v>
      </c>
      <c r="D39" s="255"/>
    </row>
    <row r="40" spans="2:7" x14ac:dyDescent="0.25">
      <c r="C40" s="210" t="s">
        <v>597</v>
      </c>
      <c r="D40" s="256">
        <f>E35</f>
        <v>14347500</v>
      </c>
    </row>
    <row r="41" spans="2:7" x14ac:dyDescent="0.25">
      <c r="C41" s="215" t="s">
        <v>598</v>
      </c>
      <c r="D41" s="257">
        <f>F35</f>
        <v>14325</v>
      </c>
    </row>
    <row r="42" spans="2:7" x14ac:dyDescent="0.25">
      <c r="C42" s="215" t="s">
        <v>599</v>
      </c>
      <c r="D42" s="257">
        <f>G35+F35</f>
        <v>14325000</v>
      </c>
    </row>
    <row r="43" spans="2:7" x14ac:dyDescent="0.25">
      <c r="C43" s="215" t="s">
        <v>600</v>
      </c>
      <c r="D43" s="258">
        <v>29</v>
      </c>
    </row>
    <row r="44" spans="2:7" ht="15.75" thickBot="1" x14ac:dyDescent="0.3">
      <c r="C44" s="228" t="s">
        <v>601</v>
      </c>
      <c r="D44" s="259">
        <v>29</v>
      </c>
    </row>
  </sheetData>
  <mergeCells count="6">
    <mergeCell ref="B1:G1"/>
    <mergeCell ref="B2:G2"/>
    <mergeCell ref="B3:G3"/>
    <mergeCell ref="B4:G4"/>
    <mergeCell ref="B35:D35"/>
    <mergeCell ref="C39:D39"/>
  </mergeCells>
  <pageMargins left="1" right="1" top="1" bottom="1" header="0.5" footer="0.5"/>
  <pageSetup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8"/>
  <sheetViews>
    <sheetView topLeftCell="A16" workbookViewId="0">
      <selection activeCell="A27" sqref="A27:H38"/>
    </sheetView>
  </sheetViews>
  <sheetFormatPr baseColWidth="10" defaultRowHeight="15" x14ac:dyDescent="0.25"/>
  <cols>
    <col min="1" max="2" width="11.42578125" style="168"/>
    <col min="3" max="3" width="32" style="168" customWidth="1"/>
    <col min="4" max="5" width="21.28515625" style="168" bestFit="1" customWidth="1"/>
    <col min="6" max="6" width="19" style="168" customWidth="1"/>
    <col min="7" max="7" width="17" style="168" customWidth="1"/>
    <col min="8" max="8" width="19.28515625" style="168" bestFit="1" customWidth="1"/>
    <col min="9" max="9" width="21.28515625" style="168" bestFit="1" customWidth="1"/>
    <col min="10" max="16384" width="11.42578125" style="168"/>
  </cols>
  <sheetData>
    <row r="2" spans="1:9" ht="18" x14ac:dyDescent="0.25">
      <c r="A2" s="167" t="s">
        <v>410</v>
      </c>
      <c r="B2" s="167"/>
      <c r="C2" s="167"/>
      <c r="D2" s="167"/>
      <c r="E2" s="167"/>
      <c r="F2" s="167"/>
      <c r="G2" s="167"/>
      <c r="H2" s="167"/>
      <c r="I2" s="167"/>
    </row>
    <row r="3" spans="1:9" ht="15.75" x14ac:dyDescent="0.25">
      <c r="A3" s="169" t="s">
        <v>602</v>
      </c>
      <c r="B3" s="169"/>
      <c r="C3" s="169"/>
      <c r="D3" s="169"/>
      <c r="E3" s="169"/>
      <c r="F3" s="169"/>
      <c r="G3" s="169"/>
      <c r="H3" s="169"/>
      <c r="I3" s="169"/>
    </row>
    <row r="4" spans="1:9" x14ac:dyDescent="0.25">
      <c r="A4" s="260" t="s">
        <v>603</v>
      </c>
      <c r="B4" s="260"/>
      <c r="C4" s="260"/>
      <c r="D4" s="260"/>
      <c r="E4" s="260"/>
      <c r="F4" s="260"/>
      <c r="G4" s="260"/>
      <c r="H4" s="260"/>
      <c r="I4" s="260"/>
    </row>
    <row r="5" spans="1:9" x14ac:dyDescent="0.25">
      <c r="A5" s="260" t="s">
        <v>604</v>
      </c>
      <c r="B5" s="260"/>
      <c r="C5" s="260"/>
      <c r="D5" s="260"/>
      <c r="E5" s="260"/>
      <c r="F5" s="260"/>
      <c r="G5" s="260"/>
      <c r="H5" s="260"/>
      <c r="I5" s="260"/>
    </row>
    <row r="6" spans="1:9" x14ac:dyDescent="0.25">
      <c r="A6" s="260" t="s">
        <v>412</v>
      </c>
      <c r="B6" s="260"/>
      <c r="C6" s="260"/>
      <c r="D6" s="260"/>
      <c r="E6" s="260"/>
      <c r="F6" s="260"/>
      <c r="G6" s="260"/>
      <c r="H6" s="260"/>
      <c r="I6" s="260"/>
    </row>
    <row r="7" spans="1:9" x14ac:dyDescent="0.25">
      <c r="A7" s="260" t="s">
        <v>140</v>
      </c>
      <c r="B7" s="260"/>
      <c r="C7" s="260"/>
      <c r="D7" s="260"/>
      <c r="E7" s="260"/>
      <c r="F7" s="260"/>
      <c r="G7" s="260"/>
      <c r="H7" s="260"/>
      <c r="I7" s="260"/>
    </row>
    <row r="8" spans="1:9" ht="25.5" x14ac:dyDescent="0.25">
      <c r="A8" s="261" t="s">
        <v>605</v>
      </c>
      <c r="B8" s="261" t="s">
        <v>137</v>
      </c>
      <c r="C8" s="261" t="s">
        <v>606</v>
      </c>
      <c r="D8" s="261" t="s">
        <v>607</v>
      </c>
      <c r="E8" s="261" t="s">
        <v>608</v>
      </c>
      <c r="F8" s="261" t="s">
        <v>609</v>
      </c>
      <c r="G8" s="261" t="s">
        <v>428</v>
      </c>
      <c r="H8" s="261" t="s">
        <v>610</v>
      </c>
      <c r="I8" s="261" t="s">
        <v>611</v>
      </c>
    </row>
    <row r="9" spans="1:9" x14ac:dyDescent="0.25">
      <c r="A9" s="262" t="s">
        <v>612</v>
      </c>
      <c r="B9" s="262" t="s">
        <v>613</v>
      </c>
      <c r="C9" s="263" t="s">
        <v>614</v>
      </c>
      <c r="D9" s="264">
        <v>0</v>
      </c>
      <c r="E9" s="264">
        <v>82604751.459999993</v>
      </c>
      <c r="F9" s="264">
        <v>0</v>
      </c>
      <c r="G9" s="264">
        <v>0</v>
      </c>
      <c r="H9" s="264">
        <v>0</v>
      </c>
      <c r="I9" s="264">
        <v>82604751.459999993</v>
      </c>
    </row>
    <row r="10" spans="1:9" ht="25.5" x14ac:dyDescent="0.25">
      <c r="A10" s="262" t="s">
        <v>612</v>
      </c>
      <c r="B10" s="262" t="s">
        <v>615</v>
      </c>
      <c r="C10" s="263" t="s">
        <v>616</v>
      </c>
      <c r="D10" s="264">
        <v>0</v>
      </c>
      <c r="E10" s="264">
        <v>937749.21</v>
      </c>
      <c r="F10" s="264">
        <v>631211.64999999991</v>
      </c>
      <c r="G10" s="264">
        <v>0</v>
      </c>
      <c r="H10" s="264">
        <v>0</v>
      </c>
      <c r="I10" s="264">
        <v>937749.21</v>
      </c>
    </row>
    <row r="11" spans="1:9" ht="25.5" x14ac:dyDescent="0.25">
      <c r="A11" s="262" t="s">
        <v>617</v>
      </c>
      <c r="B11" s="262" t="s">
        <v>615</v>
      </c>
      <c r="C11" s="263" t="s">
        <v>616</v>
      </c>
      <c r="D11" s="264">
        <v>0</v>
      </c>
      <c r="E11" s="264">
        <v>6047423.9799999995</v>
      </c>
      <c r="F11" s="264">
        <v>1283586.3399999999</v>
      </c>
      <c r="G11" s="264">
        <v>0</v>
      </c>
      <c r="H11" s="264">
        <v>0</v>
      </c>
      <c r="I11" s="264">
        <v>6047423.9799999995</v>
      </c>
    </row>
    <row r="12" spans="1:9" ht="25.5" x14ac:dyDescent="0.25">
      <c r="A12" s="262" t="s">
        <v>618</v>
      </c>
      <c r="B12" s="262" t="s">
        <v>615</v>
      </c>
      <c r="C12" s="263" t="s">
        <v>616</v>
      </c>
      <c r="D12" s="264">
        <v>0</v>
      </c>
      <c r="E12" s="264">
        <v>8127919.3599999994</v>
      </c>
      <c r="F12" s="264">
        <v>5941025.1399999997</v>
      </c>
      <c r="G12" s="264">
        <v>0</v>
      </c>
      <c r="H12" s="264">
        <v>0</v>
      </c>
      <c r="I12" s="264">
        <v>8127919.3599999994</v>
      </c>
    </row>
    <row r="13" spans="1:9" ht="25.5" x14ac:dyDescent="0.25">
      <c r="A13" s="262" t="s">
        <v>619</v>
      </c>
      <c r="B13" s="262" t="s">
        <v>620</v>
      </c>
      <c r="C13" s="263" t="s">
        <v>621</v>
      </c>
      <c r="D13" s="264">
        <v>0</v>
      </c>
      <c r="E13" s="264">
        <v>133204858.58</v>
      </c>
      <c r="F13" s="264">
        <v>133204858.58</v>
      </c>
      <c r="G13" s="264">
        <v>0</v>
      </c>
      <c r="H13" s="264">
        <v>0</v>
      </c>
      <c r="I13" s="264">
        <v>133204858.58</v>
      </c>
    </row>
    <row r="14" spans="1:9" x14ac:dyDescent="0.25">
      <c r="A14" s="262" t="s">
        <v>619</v>
      </c>
      <c r="B14" s="262" t="s">
        <v>622</v>
      </c>
      <c r="C14" s="263" t="s">
        <v>623</v>
      </c>
      <c r="D14" s="264">
        <v>0</v>
      </c>
      <c r="E14" s="264">
        <v>886228728.02999997</v>
      </c>
      <c r="F14" s="264">
        <v>0</v>
      </c>
      <c r="G14" s="264">
        <v>0</v>
      </c>
      <c r="H14" s="264">
        <v>0</v>
      </c>
      <c r="I14" s="264">
        <v>886228728.02999997</v>
      </c>
    </row>
    <row r="15" spans="1:9" ht="25.5" x14ac:dyDescent="0.25">
      <c r="A15" s="262" t="s">
        <v>619</v>
      </c>
      <c r="B15" s="262" t="s">
        <v>615</v>
      </c>
      <c r="C15" s="263" t="s">
        <v>616</v>
      </c>
      <c r="D15" s="264">
        <v>0</v>
      </c>
      <c r="E15" s="264">
        <v>117192280.08999997</v>
      </c>
      <c r="F15" s="264">
        <v>55282359.810000002</v>
      </c>
      <c r="G15" s="264">
        <v>3408227.8499999996</v>
      </c>
      <c r="H15" s="264">
        <v>3408227.8499999996</v>
      </c>
      <c r="I15" s="264">
        <v>113784052.23999998</v>
      </c>
    </row>
    <row r="16" spans="1:9" x14ac:dyDescent="0.25">
      <c r="A16" s="262" t="s">
        <v>624</v>
      </c>
      <c r="B16" s="262" t="s">
        <v>625</v>
      </c>
      <c r="C16" s="265" t="s">
        <v>626</v>
      </c>
      <c r="D16" s="264">
        <v>184339810</v>
      </c>
      <c r="E16" s="264">
        <v>286793968.80000001</v>
      </c>
      <c r="F16" s="264">
        <v>92845000</v>
      </c>
      <c r="G16" s="264">
        <v>21768363.420000002</v>
      </c>
      <c r="H16" s="264">
        <v>21768363.420000002</v>
      </c>
      <c r="I16" s="264">
        <v>265025605.38000003</v>
      </c>
    </row>
    <row r="17" spans="1:9" ht="25.5" x14ac:dyDescent="0.25">
      <c r="A17" s="262" t="s">
        <v>624</v>
      </c>
      <c r="B17" s="262" t="s">
        <v>620</v>
      </c>
      <c r="C17" s="263" t="s">
        <v>621</v>
      </c>
      <c r="D17" s="264">
        <v>2142562028</v>
      </c>
      <c r="E17" s="264">
        <v>2175803313.7199998</v>
      </c>
      <c r="F17" s="264">
        <v>2158332894.9199996</v>
      </c>
      <c r="G17" s="264">
        <v>379609121.87</v>
      </c>
      <c r="H17" s="264">
        <v>379609121.87</v>
      </c>
      <c r="I17" s="264">
        <v>1796194191.8499999</v>
      </c>
    </row>
    <row r="18" spans="1:9" x14ac:dyDescent="0.25">
      <c r="A18" s="262" t="s">
        <v>624</v>
      </c>
      <c r="B18" s="262" t="s">
        <v>627</v>
      </c>
      <c r="C18" s="263" t="s">
        <v>626</v>
      </c>
      <c r="D18" s="264">
        <v>17331404</v>
      </c>
      <c r="E18" s="264">
        <v>17331404</v>
      </c>
      <c r="F18" s="264">
        <v>0</v>
      </c>
      <c r="G18" s="264">
        <v>0</v>
      </c>
      <c r="H18" s="264">
        <v>0</v>
      </c>
      <c r="I18" s="264">
        <v>17331404</v>
      </c>
    </row>
    <row r="19" spans="1:9" ht="25.5" x14ac:dyDescent="0.25">
      <c r="A19" s="262" t="s">
        <v>624</v>
      </c>
      <c r="B19" s="262" t="s">
        <v>628</v>
      </c>
      <c r="C19" s="263" t="s">
        <v>629</v>
      </c>
      <c r="D19" s="264">
        <v>519739347</v>
      </c>
      <c r="E19" s="264">
        <v>456509591</v>
      </c>
      <c r="F19" s="264">
        <v>430726647.00999999</v>
      </c>
      <c r="G19" s="264">
        <v>570296.31999999995</v>
      </c>
      <c r="H19" s="264">
        <v>570296.31999999995</v>
      </c>
      <c r="I19" s="264">
        <v>455939294.68000001</v>
      </c>
    </row>
    <row r="20" spans="1:9" ht="25.5" x14ac:dyDescent="0.25">
      <c r="A20" s="262" t="s">
        <v>624</v>
      </c>
      <c r="B20" s="262" t="s">
        <v>630</v>
      </c>
      <c r="C20" s="263" t="s">
        <v>631</v>
      </c>
      <c r="D20" s="264">
        <v>280942220</v>
      </c>
      <c r="E20" s="264">
        <v>280942220</v>
      </c>
      <c r="F20" s="264">
        <v>148166838.76000002</v>
      </c>
      <c r="G20" s="264">
        <v>0</v>
      </c>
      <c r="H20" s="264">
        <v>0</v>
      </c>
      <c r="I20" s="264">
        <v>280942220</v>
      </c>
    </row>
    <row r="21" spans="1:9" ht="25.5" x14ac:dyDescent="0.25">
      <c r="A21" s="266" t="s">
        <v>624</v>
      </c>
      <c r="B21" s="266" t="s">
        <v>632</v>
      </c>
      <c r="C21" s="263" t="s">
        <v>633</v>
      </c>
      <c r="D21" s="264">
        <v>358821601</v>
      </c>
      <c r="E21" s="264">
        <v>358821601</v>
      </c>
      <c r="F21" s="264">
        <v>0</v>
      </c>
      <c r="G21" s="264">
        <v>0</v>
      </c>
      <c r="H21" s="264">
        <v>0</v>
      </c>
      <c r="I21" s="264">
        <v>358821601</v>
      </c>
    </row>
    <row r="22" spans="1:9" x14ac:dyDescent="0.25">
      <c r="A22" s="267" t="s">
        <v>2</v>
      </c>
      <c r="B22" s="267"/>
      <c r="C22" s="267"/>
      <c r="D22" s="268">
        <v>3503736410</v>
      </c>
      <c r="E22" s="269">
        <v>4810545809.2299995</v>
      </c>
      <c r="F22" s="269">
        <f>SUM(F9:F21)</f>
        <v>3026414422.21</v>
      </c>
      <c r="G22" s="269">
        <f>SUM(G9:G21)</f>
        <v>405356009.45999998</v>
      </c>
      <c r="H22" s="269">
        <v>405356009.45999998</v>
      </c>
      <c r="I22" s="269">
        <v>4405189799.7700005</v>
      </c>
    </row>
    <row r="27" spans="1:9" ht="18" x14ac:dyDescent="0.25">
      <c r="A27" s="270" t="s">
        <v>410</v>
      </c>
      <c r="B27" s="270"/>
      <c r="C27" s="270"/>
      <c r="D27" s="270"/>
      <c r="E27" s="270"/>
      <c r="F27" s="270"/>
      <c r="G27" s="270"/>
      <c r="H27" s="270"/>
    </row>
    <row r="28" spans="1:9" x14ac:dyDescent="0.25">
      <c r="A28" s="271" t="s">
        <v>634</v>
      </c>
      <c r="B28" s="271"/>
      <c r="C28" s="271"/>
      <c r="D28" s="271"/>
      <c r="E28" s="271"/>
      <c r="F28" s="271"/>
      <c r="G28" s="271"/>
      <c r="H28" s="271"/>
    </row>
    <row r="29" spans="1:9" x14ac:dyDescent="0.25">
      <c r="A29" s="271" t="s">
        <v>412</v>
      </c>
      <c r="B29" s="271"/>
      <c r="C29" s="271"/>
      <c r="D29" s="271"/>
      <c r="E29" s="271"/>
      <c r="F29" s="271"/>
      <c r="G29" s="271"/>
      <c r="H29" s="271"/>
    </row>
    <row r="30" spans="1:9" x14ac:dyDescent="0.25">
      <c r="A30" s="272" t="s">
        <v>140</v>
      </c>
      <c r="B30" s="272"/>
      <c r="C30" s="272"/>
      <c r="D30" s="272"/>
      <c r="E30" s="272"/>
      <c r="F30" s="272"/>
      <c r="G30" s="272"/>
      <c r="H30" s="272"/>
    </row>
    <row r="31" spans="1:9" ht="25.5" x14ac:dyDescent="0.25">
      <c r="A31" s="261" t="s">
        <v>605</v>
      </c>
      <c r="B31" s="261" t="s">
        <v>137</v>
      </c>
      <c r="C31" s="261" t="s">
        <v>606</v>
      </c>
      <c r="D31" s="261" t="s">
        <v>607</v>
      </c>
      <c r="E31" s="261" t="s">
        <v>608</v>
      </c>
      <c r="F31" s="261" t="s">
        <v>428</v>
      </c>
      <c r="G31" s="261" t="s">
        <v>610</v>
      </c>
      <c r="H31" s="261" t="s">
        <v>611</v>
      </c>
    </row>
    <row r="32" spans="1:9" x14ac:dyDescent="0.25">
      <c r="A32" s="273" t="s">
        <v>619</v>
      </c>
      <c r="B32" s="273" t="s">
        <v>635</v>
      </c>
      <c r="C32" s="263" t="s">
        <v>636</v>
      </c>
      <c r="D32" s="264">
        <v>0</v>
      </c>
      <c r="E32" s="264">
        <v>147866.20000000001</v>
      </c>
      <c r="F32" s="274">
        <v>147866.20000000001</v>
      </c>
      <c r="G32" s="264">
        <v>147866.20000000001</v>
      </c>
      <c r="H32" s="264">
        <v>0</v>
      </c>
    </row>
    <row r="33" spans="1:8" ht="25.5" x14ac:dyDescent="0.25">
      <c r="A33" s="273" t="s">
        <v>619</v>
      </c>
      <c r="B33" s="273" t="s">
        <v>637</v>
      </c>
      <c r="C33" s="263" t="s">
        <v>638</v>
      </c>
      <c r="D33" s="264">
        <v>0</v>
      </c>
      <c r="E33" s="264">
        <v>1928398.26</v>
      </c>
      <c r="F33" s="274">
        <v>1928398.26</v>
      </c>
      <c r="G33" s="264">
        <v>0</v>
      </c>
      <c r="H33" s="264">
        <v>0</v>
      </c>
    </row>
    <row r="34" spans="1:8" x14ac:dyDescent="0.25">
      <c r="A34" s="273" t="s">
        <v>624</v>
      </c>
      <c r="B34" s="273" t="s">
        <v>625</v>
      </c>
      <c r="C34" s="263" t="s">
        <v>626</v>
      </c>
      <c r="D34" s="264">
        <v>58429757</v>
      </c>
      <c r="E34" s="264">
        <v>58429757</v>
      </c>
      <c r="F34" s="274">
        <v>58429757</v>
      </c>
      <c r="G34" s="264">
        <v>28143405</v>
      </c>
      <c r="H34" s="264">
        <v>0</v>
      </c>
    </row>
    <row r="35" spans="1:8" x14ac:dyDescent="0.25">
      <c r="A35" s="273" t="s">
        <v>624</v>
      </c>
      <c r="B35" s="273" t="s">
        <v>635</v>
      </c>
      <c r="C35" s="263" t="s">
        <v>636</v>
      </c>
      <c r="D35" s="264">
        <v>0</v>
      </c>
      <c r="E35" s="264">
        <v>286304.89</v>
      </c>
      <c r="F35" s="274">
        <v>286304.89</v>
      </c>
      <c r="G35" s="264">
        <v>286304.89</v>
      </c>
      <c r="H35" s="264">
        <v>0</v>
      </c>
    </row>
    <row r="36" spans="1:8" ht="25.5" x14ac:dyDescent="0.25">
      <c r="A36" s="273" t="s">
        <v>624</v>
      </c>
      <c r="B36" s="273" t="s">
        <v>620</v>
      </c>
      <c r="C36" s="263" t="s">
        <v>621</v>
      </c>
      <c r="D36" s="264">
        <v>131493393</v>
      </c>
      <c r="E36" s="264">
        <v>131493393</v>
      </c>
      <c r="F36" s="274">
        <v>32873349</v>
      </c>
      <c r="G36" s="264">
        <v>32873349</v>
      </c>
      <c r="H36" s="264">
        <v>98620044</v>
      </c>
    </row>
    <row r="37" spans="1:8" x14ac:dyDescent="0.25">
      <c r="A37" s="273" t="s">
        <v>624</v>
      </c>
      <c r="B37" s="273" t="s">
        <v>639</v>
      </c>
      <c r="C37" s="263" t="s">
        <v>640</v>
      </c>
      <c r="D37" s="264">
        <v>203667773</v>
      </c>
      <c r="E37" s="264">
        <v>203667773</v>
      </c>
      <c r="F37" s="274">
        <v>0</v>
      </c>
      <c r="G37" s="264">
        <v>0</v>
      </c>
      <c r="H37" s="264">
        <v>203667773</v>
      </c>
    </row>
    <row r="38" spans="1:8" x14ac:dyDescent="0.25">
      <c r="A38" s="267" t="s">
        <v>2</v>
      </c>
      <c r="B38" s="267"/>
      <c r="C38" s="267"/>
      <c r="D38" s="268">
        <v>393590923</v>
      </c>
      <c r="E38" s="269">
        <v>395953492.35000002</v>
      </c>
      <c r="F38" s="268">
        <v>93665675.350000009</v>
      </c>
      <c r="G38" s="269">
        <v>61450925.090000004</v>
      </c>
      <c r="H38" s="268">
        <v>302287817</v>
      </c>
    </row>
    <row r="39" spans="1:8" x14ac:dyDescent="0.25">
      <c r="A39" s="275"/>
      <c r="B39" s="275"/>
    </row>
    <row r="40" spans="1:8" x14ac:dyDescent="0.25">
      <c r="A40" s="275"/>
      <c r="B40" s="275"/>
    </row>
    <row r="41" spans="1:8" x14ac:dyDescent="0.25">
      <c r="A41" s="275"/>
      <c r="B41" s="275"/>
    </row>
    <row r="42" spans="1:8" x14ac:dyDescent="0.25">
      <c r="A42" s="275"/>
      <c r="B42" s="275"/>
    </row>
    <row r="43" spans="1:8" x14ac:dyDescent="0.25">
      <c r="A43" s="275"/>
      <c r="B43" s="275"/>
    </row>
    <row r="44" spans="1:8" x14ac:dyDescent="0.25">
      <c r="A44" s="275"/>
      <c r="B44" s="275"/>
    </row>
    <row r="45" spans="1:8" x14ac:dyDescent="0.25">
      <c r="A45" s="275"/>
      <c r="B45" s="275"/>
    </row>
    <row r="46" spans="1:8" x14ac:dyDescent="0.25">
      <c r="A46" s="275"/>
      <c r="B46" s="275"/>
    </row>
    <row r="47" spans="1:8" x14ac:dyDescent="0.25">
      <c r="A47" s="275"/>
      <c r="B47" s="275"/>
    </row>
    <row r="48" spans="1:8" x14ac:dyDescent="0.25">
      <c r="A48" s="275"/>
      <c r="B48" s="275"/>
    </row>
    <row r="49" spans="1:2" x14ac:dyDescent="0.25">
      <c r="A49" s="275"/>
      <c r="B49" s="275"/>
    </row>
    <row r="50" spans="1:2" x14ac:dyDescent="0.25">
      <c r="A50" s="275"/>
      <c r="B50" s="275"/>
    </row>
    <row r="51" spans="1:2" x14ac:dyDescent="0.25">
      <c r="A51" s="275"/>
      <c r="B51" s="275"/>
    </row>
    <row r="52" spans="1:2" x14ac:dyDescent="0.25">
      <c r="A52" s="275"/>
      <c r="B52" s="275"/>
    </row>
    <row r="53" spans="1:2" x14ac:dyDescent="0.25">
      <c r="A53" s="275"/>
      <c r="B53" s="275"/>
    </row>
    <row r="54" spans="1:2" x14ac:dyDescent="0.25">
      <c r="A54" s="275"/>
      <c r="B54" s="275"/>
    </row>
    <row r="55" spans="1:2" x14ac:dyDescent="0.25">
      <c r="A55" s="275"/>
      <c r="B55" s="275"/>
    </row>
    <row r="56" spans="1:2" x14ac:dyDescent="0.25">
      <c r="A56" s="275"/>
      <c r="B56" s="275"/>
    </row>
    <row r="57" spans="1:2" x14ac:dyDescent="0.25">
      <c r="A57" s="275"/>
      <c r="B57" s="275"/>
    </row>
    <row r="58" spans="1:2" x14ac:dyDescent="0.25">
      <c r="A58" s="275"/>
      <c r="B58" s="275"/>
    </row>
  </sheetData>
  <mergeCells count="12">
    <mergeCell ref="A22:C22"/>
    <mergeCell ref="A27:H27"/>
    <mergeCell ref="A28:H28"/>
    <mergeCell ref="A29:H29"/>
    <mergeCell ref="A30:H30"/>
    <mergeCell ref="A38:C38"/>
    <mergeCell ref="A2:I2"/>
    <mergeCell ref="A3:I3"/>
    <mergeCell ref="A4:I4"/>
    <mergeCell ref="A5:I5"/>
    <mergeCell ref="A6:I6"/>
    <mergeCell ref="A7:I7"/>
  </mergeCells>
  <pageMargins left="0.25" right="0.25"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168"/>
  <sheetViews>
    <sheetView showGridLines="0" topLeftCell="A80" zoomScaleNormal="100" workbookViewId="0">
      <selection activeCell="B99" sqref="A99:E153"/>
    </sheetView>
  </sheetViews>
  <sheetFormatPr baseColWidth="10" defaultColWidth="8.42578125" defaultRowHeight="13.5" x14ac:dyDescent="0.25"/>
  <cols>
    <col min="1" max="1" width="27.7109375" style="64" customWidth="1"/>
    <col min="2" max="2" width="17.42578125" style="3" customWidth="1"/>
    <col min="3" max="3" width="19" style="3" customWidth="1"/>
    <col min="4" max="4" width="21" style="3" customWidth="1"/>
    <col min="5" max="5" width="14.5703125" style="3" customWidth="1"/>
    <col min="6" max="6" width="15.85546875" style="3" customWidth="1"/>
    <col min="7" max="7" width="19.42578125" style="3" customWidth="1"/>
    <col min="8" max="8" width="15.7109375" style="3" customWidth="1"/>
    <col min="9" max="16384" width="8.42578125" style="3"/>
  </cols>
  <sheetData>
    <row r="1" spans="1:7" ht="12" customHeight="1" x14ac:dyDescent="0.25">
      <c r="A1" s="51"/>
      <c r="B1" s="2"/>
      <c r="C1" s="2"/>
      <c r="D1" s="2"/>
      <c r="E1" s="2"/>
    </row>
    <row r="2" spans="1:7" ht="13.5" customHeight="1" x14ac:dyDescent="0.3">
      <c r="A2" s="1" t="s">
        <v>297</v>
      </c>
      <c r="B2" s="2"/>
      <c r="C2" s="2"/>
      <c r="D2" s="2"/>
      <c r="E2" s="2"/>
    </row>
    <row r="3" spans="1:7" ht="16.5" customHeight="1" x14ac:dyDescent="0.25">
      <c r="A3" s="95" t="s">
        <v>3</v>
      </c>
      <c r="B3" s="4"/>
      <c r="C3" s="4"/>
      <c r="D3" s="4"/>
      <c r="E3" s="4"/>
    </row>
    <row r="4" spans="1:7" ht="16.149999999999999" customHeight="1" x14ac:dyDescent="0.25">
      <c r="A4" s="95" t="s">
        <v>349</v>
      </c>
      <c r="B4" s="4"/>
      <c r="C4" s="4"/>
      <c r="D4" s="4"/>
      <c r="E4" s="4"/>
    </row>
    <row r="5" spans="1:7" x14ac:dyDescent="0.25">
      <c r="A5" s="142" t="s">
        <v>140</v>
      </c>
      <c r="B5" s="142"/>
      <c r="C5" s="142"/>
      <c r="D5" s="142"/>
      <c r="E5" s="142"/>
    </row>
    <row r="6" spans="1:7" ht="6" customHeight="1" x14ac:dyDescent="0.25">
      <c r="A6" s="52"/>
      <c r="B6" s="53"/>
      <c r="C6" s="53"/>
      <c r="D6" s="53"/>
      <c r="E6" s="53"/>
    </row>
    <row r="7" spans="1:7" ht="39.75" customHeight="1" x14ac:dyDescent="0.25">
      <c r="A7" s="143" t="s">
        <v>5</v>
      </c>
      <c r="B7" s="96" t="s">
        <v>350</v>
      </c>
      <c r="C7" s="97"/>
      <c r="D7" s="96" t="s">
        <v>129</v>
      </c>
      <c r="E7" s="97"/>
      <c r="F7" s="98"/>
      <c r="G7" s="99"/>
    </row>
    <row r="8" spans="1:7" ht="16.5" customHeight="1" x14ac:dyDescent="0.25">
      <c r="A8" s="144"/>
      <c r="B8" s="100" t="s">
        <v>6</v>
      </c>
      <c r="C8" s="100" t="s">
        <v>7</v>
      </c>
      <c r="D8" s="100" t="s">
        <v>0</v>
      </c>
      <c r="E8" s="100" t="s">
        <v>1</v>
      </c>
      <c r="F8" s="98"/>
      <c r="G8" s="99"/>
    </row>
    <row r="9" spans="1:7" ht="12" hidden="1" customHeight="1" x14ac:dyDescent="0.25">
      <c r="A9" s="5"/>
      <c r="B9" s="5"/>
      <c r="C9" s="5"/>
      <c r="D9" s="5"/>
      <c r="E9" s="5"/>
      <c r="F9" s="69"/>
      <c r="G9" s="69"/>
    </row>
    <row r="10" spans="1:7" ht="17.25" customHeight="1" x14ac:dyDescent="0.25">
      <c r="A10" s="38" t="s">
        <v>8</v>
      </c>
      <c r="B10" s="79">
        <v>9494552.8900000006</v>
      </c>
      <c r="C10" s="79">
        <v>9535489</v>
      </c>
      <c r="D10" s="79">
        <f>C10-B10</f>
        <v>40936.109999999404</v>
      </c>
      <c r="E10" s="101">
        <f>D10/B10*100</f>
        <v>0.4311536359243916</v>
      </c>
      <c r="F10" s="102"/>
      <c r="G10" s="102"/>
    </row>
    <row r="11" spans="1:7" ht="15" customHeight="1" x14ac:dyDescent="0.25">
      <c r="A11" s="73" t="s">
        <v>9</v>
      </c>
      <c r="B11" s="80">
        <v>19605046.489999998</v>
      </c>
      <c r="C11" s="80">
        <v>19271482</v>
      </c>
      <c r="D11" s="80">
        <f>C11-B11</f>
        <v>-333564.48999999836</v>
      </c>
      <c r="E11" s="103">
        <f t="shared" ref="E11:E47" si="0">D11/B11*100</f>
        <v>-1.7014215710742668</v>
      </c>
      <c r="F11" s="102"/>
      <c r="G11" s="102"/>
    </row>
    <row r="12" spans="1:7" ht="17.25" customHeight="1" x14ac:dyDescent="0.25">
      <c r="A12" s="38" t="s">
        <v>10</v>
      </c>
      <c r="B12" s="79">
        <v>15228103.539999999</v>
      </c>
      <c r="C12" s="79">
        <v>14740834</v>
      </c>
      <c r="D12" s="79">
        <f t="shared" ref="D12:D47" si="1">C12-B12</f>
        <v>-487269.53999999911</v>
      </c>
      <c r="E12" s="101">
        <f t="shared" si="0"/>
        <v>-3.1998044846495648</v>
      </c>
      <c r="F12" s="102"/>
      <c r="G12" s="102"/>
    </row>
    <row r="13" spans="1:7" ht="15" customHeight="1" x14ac:dyDescent="0.25">
      <c r="A13" s="73" t="s">
        <v>11</v>
      </c>
      <c r="B13" s="80">
        <v>10159172.02</v>
      </c>
      <c r="C13" s="80">
        <v>10123246</v>
      </c>
      <c r="D13" s="80">
        <f t="shared" si="1"/>
        <v>-35926.019999999553</v>
      </c>
      <c r="E13" s="103">
        <f t="shared" si="0"/>
        <v>-0.35363137792404026</v>
      </c>
      <c r="F13" s="102"/>
      <c r="G13" s="102"/>
    </row>
    <row r="14" spans="1:7" ht="17.25" customHeight="1" x14ac:dyDescent="0.25">
      <c r="A14" s="38" t="s">
        <v>12</v>
      </c>
      <c r="B14" s="79">
        <v>9263065.0500000007</v>
      </c>
      <c r="C14" s="79">
        <v>9329747</v>
      </c>
      <c r="D14" s="79">
        <f t="shared" si="1"/>
        <v>66681.949999999255</v>
      </c>
      <c r="E14" s="101">
        <f t="shared" si="0"/>
        <v>0.71986917548419083</v>
      </c>
      <c r="F14" s="102"/>
      <c r="G14" s="102"/>
    </row>
    <row r="15" spans="1:7" ht="15" customHeight="1" x14ac:dyDescent="0.25">
      <c r="A15" s="73" t="s">
        <v>13</v>
      </c>
      <c r="B15" s="80">
        <v>60107247.290000007</v>
      </c>
      <c r="C15" s="80">
        <v>58992286</v>
      </c>
      <c r="D15" s="80">
        <f t="shared" si="1"/>
        <v>-1114961.2900000066</v>
      </c>
      <c r="E15" s="103">
        <f t="shared" si="0"/>
        <v>-1.8549531716543968</v>
      </c>
      <c r="F15" s="102"/>
      <c r="G15" s="102"/>
    </row>
    <row r="16" spans="1:7" ht="17.25" customHeight="1" x14ac:dyDescent="0.25">
      <c r="A16" s="38" t="s">
        <v>14</v>
      </c>
      <c r="B16" s="79">
        <v>5694406.2800000003</v>
      </c>
      <c r="C16" s="79">
        <v>5727047</v>
      </c>
      <c r="D16" s="79">
        <f>C16-B16</f>
        <v>32640.719999999739</v>
      </c>
      <c r="E16" s="101">
        <f t="shared" si="0"/>
        <v>0.5732067294643356</v>
      </c>
      <c r="F16" s="102"/>
      <c r="G16" s="102"/>
    </row>
    <row r="17" spans="1:7" ht="15" customHeight="1" x14ac:dyDescent="0.25">
      <c r="A17" s="73" t="s">
        <v>15</v>
      </c>
      <c r="B17" s="80">
        <v>32489655.759999998</v>
      </c>
      <c r="C17" s="80">
        <v>32435518</v>
      </c>
      <c r="D17" s="80">
        <f t="shared" si="1"/>
        <v>-54137.759999997914</v>
      </c>
      <c r="E17" s="103">
        <f t="shared" si="0"/>
        <v>-0.16663075903269564</v>
      </c>
      <c r="F17" s="102"/>
      <c r="G17" s="102"/>
    </row>
    <row r="18" spans="1:7" ht="17.25" customHeight="1" x14ac:dyDescent="0.25">
      <c r="A18" s="38" t="s">
        <v>16</v>
      </c>
      <c r="B18" s="79">
        <v>22378760.039999999</v>
      </c>
      <c r="C18" s="79">
        <v>21717540</v>
      </c>
      <c r="D18" s="79">
        <f t="shared" si="1"/>
        <v>-661220.03999999911</v>
      </c>
      <c r="E18" s="101">
        <f t="shared" si="0"/>
        <v>-2.9546768400846535</v>
      </c>
      <c r="F18" s="102"/>
      <c r="G18" s="102"/>
    </row>
    <row r="19" spans="1:7" ht="15" customHeight="1" x14ac:dyDescent="0.25">
      <c r="A19" s="73" t="s">
        <v>17</v>
      </c>
      <c r="B19" s="80">
        <v>34560501.640000001</v>
      </c>
      <c r="C19" s="80">
        <v>34918030</v>
      </c>
      <c r="D19" s="80">
        <f t="shared" si="1"/>
        <v>357528.3599999994</v>
      </c>
      <c r="E19" s="103">
        <f t="shared" si="0"/>
        <v>1.0344999147413978</v>
      </c>
      <c r="F19" s="102"/>
      <c r="G19" s="102"/>
    </row>
    <row r="20" spans="1:7" ht="17.25" customHeight="1" x14ac:dyDescent="0.25">
      <c r="A20" s="38" t="s">
        <v>18</v>
      </c>
      <c r="B20" s="79">
        <v>10432375.949999999</v>
      </c>
      <c r="C20" s="79">
        <v>9788952</v>
      </c>
      <c r="D20" s="79">
        <f t="shared" si="1"/>
        <v>-643423.94999999925</v>
      </c>
      <c r="E20" s="101">
        <f t="shared" si="0"/>
        <v>-6.1675686639724603</v>
      </c>
      <c r="F20" s="102"/>
      <c r="G20" s="102"/>
    </row>
    <row r="21" spans="1:7" ht="15" customHeight="1" x14ac:dyDescent="0.25">
      <c r="A21" s="73" t="s">
        <v>19</v>
      </c>
      <c r="B21" s="80">
        <v>24347736.719999999</v>
      </c>
      <c r="C21" s="80">
        <v>24311528</v>
      </c>
      <c r="D21" s="80">
        <f t="shared" si="1"/>
        <v>-36208.719999998808</v>
      </c>
      <c r="E21" s="103">
        <f t="shared" si="0"/>
        <v>-0.14871493156181465</v>
      </c>
      <c r="F21" s="102"/>
      <c r="G21" s="102"/>
    </row>
    <row r="22" spans="1:7" ht="17.25" customHeight="1" x14ac:dyDescent="0.25">
      <c r="A22" s="38" t="s">
        <v>20</v>
      </c>
      <c r="B22" s="79">
        <v>13759512.210000001</v>
      </c>
      <c r="C22" s="79">
        <v>13687031</v>
      </c>
      <c r="D22" s="79">
        <f t="shared" si="1"/>
        <v>-72481.210000000894</v>
      </c>
      <c r="E22" s="101">
        <f t="shared" si="0"/>
        <v>-0.52677165362972478</v>
      </c>
      <c r="F22" s="102"/>
      <c r="G22" s="102"/>
    </row>
    <row r="23" spans="1:7" ht="15" customHeight="1" x14ac:dyDescent="0.25">
      <c r="A23" s="73" t="s">
        <v>21</v>
      </c>
      <c r="B23" s="80">
        <v>12365669.959999999</v>
      </c>
      <c r="C23" s="80">
        <v>12262067</v>
      </c>
      <c r="D23" s="80">
        <f t="shared" si="1"/>
        <v>-103602.95999999903</v>
      </c>
      <c r="E23" s="103">
        <f t="shared" si="0"/>
        <v>-0.83782731008614952</v>
      </c>
      <c r="F23" s="102"/>
      <c r="G23" s="102"/>
    </row>
    <row r="24" spans="1:7" ht="17.25" customHeight="1" x14ac:dyDescent="0.25">
      <c r="A24" s="38" t="s">
        <v>22</v>
      </c>
      <c r="B24" s="79">
        <v>32394365.75</v>
      </c>
      <c r="C24" s="79">
        <v>32304395</v>
      </c>
      <c r="D24" s="79">
        <f t="shared" si="1"/>
        <v>-89970.75</v>
      </c>
      <c r="E24" s="101">
        <f t="shared" si="0"/>
        <v>-0.27773579731222242</v>
      </c>
      <c r="F24" s="102"/>
      <c r="G24" s="102"/>
    </row>
    <row r="25" spans="1:7" ht="15" customHeight="1" x14ac:dyDescent="0.25">
      <c r="A25" s="73" t="s">
        <v>23</v>
      </c>
      <c r="B25" s="80">
        <v>13389684.530000001</v>
      </c>
      <c r="C25" s="80">
        <v>13517033</v>
      </c>
      <c r="D25" s="80">
        <f t="shared" si="1"/>
        <v>127348.46999999881</v>
      </c>
      <c r="E25" s="103">
        <f t="shared" si="0"/>
        <v>0.95109387913263099</v>
      </c>
      <c r="F25" s="102"/>
      <c r="G25" s="102"/>
    </row>
    <row r="26" spans="1:7" ht="17.25" customHeight="1" x14ac:dyDescent="0.25">
      <c r="A26" s="38" t="s">
        <v>24</v>
      </c>
      <c r="B26" s="79">
        <v>18946657.609999999</v>
      </c>
      <c r="C26" s="79">
        <v>18325334</v>
      </c>
      <c r="D26" s="79">
        <f t="shared" si="1"/>
        <v>-621323.6099999994</v>
      </c>
      <c r="E26" s="101">
        <f t="shared" si="0"/>
        <v>-3.2793309658589407</v>
      </c>
      <c r="F26" s="102"/>
      <c r="G26" s="102"/>
    </row>
    <row r="27" spans="1:7" ht="15" customHeight="1" x14ac:dyDescent="0.25">
      <c r="A27" s="73" t="s">
        <v>25</v>
      </c>
      <c r="B27" s="80">
        <v>8225517.8100000005</v>
      </c>
      <c r="C27" s="80">
        <v>8070982</v>
      </c>
      <c r="D27" s="80">
        <f t="shared" si="1"/>
        <v>-154535.81000000052</v>
      </c>
      <c r="E27" s="103">
        <f t="shared" si="0"/>
        <v>-1.8787365557962423</v>
      </c>
      <c r="F27" s="102"/>
      <c r="G27" s="102"/>
    </row>
    <row r="28" spans="1:7" ht="17.25" customHeight="1" x14ac:dyDescent="0.25">
      <c r="A28" s="38" t="s">
        <v>26</v>
      </c>
      <c r="B28" s="79">
        <v>14673381.149999999</v>
      </c>
      <c r="C28" s="79">
        <v>14642151</v>
      </c>
      <c r="D28" s="79">
        <f t="shared" si="1"/>
        <v>-31230.14999999851</v>
      </c>
      <c r="E28" s="101">
        <f t="shared" si="0"/>
        <v>-0.21283540365199682</v>
      </c>
      <c r="F28" s="102"/>
      <c r="G28" s="102"/>
    </row>
    <row r="29" spans="1:7" ht="15" customHeight="1" x14ac:dyDescent="0.25">
      <c r="A29" s="73" t="s">
        <v>27</v>
      </c>
      <c r="B29" s="80">
        <v>16588137.539999999</v>
      </c>
      <c r="C29" s="80">
        <v>16811737</v>
      </c>
      <c r="D29" s="80">
        <f t="shared" si="1"/>
        <v>223599.46000000089</v>
      </c>
      <c r="E29" s="103">
        <f t="shared" si="0"/>
        <v>1.3479479505207967</v>
      </c>
      <c r="F29" s="102"/>
      <c r="G29" s="102"/>
    </row>
    <row r="30" spans="1:7" ht="17.25" customHeight="1" x14ac:dyDescent="0.25">
      <c r="A30" s="38" t="s">
        <v>28</v>
      </c>
      <c r="B30" s="79">
        <v>9739283.9800000004</v>
      </c>
      <c r="C30" s="79">
        <v>9594994</v>
      </c>
      <c r="D30" s="79">
        <f t="shared" si="1"/>
        <v>-144289.98000000045</v>
      </c>
      <c r="E30" s="101">
        <f t="shared" si="0"/>
        <v>-1.4815255443450006</v>
      </c>
      <c r="F30" s="102"/>
      <c r="G30" s="102"/>
    </row>
    <row r="31" spans="1:7" ht="15" customHeight="1" x14ac:dyDescent="0.25">
      <c r="A31" s="73" t="s">
        <v>29</v>
      </c>
      <c r="B31" s="80">
        <v>15409232.779999999</v>
      </c>
      <c r="C31" s="80">
        <v>15282316</v>
      </c>
      <c r="D31" s="80">
        <f t="shared" si="1"/>
        <v>-126916.77999999933</v>
      </c>
      <c r="E31" s="103">
        <f t="shared" si="0"/>
        <v>-0.8236411365316485</v>
      </c>
      <c r="F31" s="102"/>
      <c r="G31" s="102"/>
    </row>
    <row r="32" spans="1:7" ht="17.25" customHeight="1" x14ac:dyDescent="0.25">
      <c r="A32" s="38" t="s">
        <v>30</v>
      </c>
      <c r="B32" s="79">
        <v>8304655.9900000002</v>
      </c>
      <c r="C32" s="79">
        <v>8193965</v>
      </c>
      <c r="D32" s="79">
        <f t="shared" si="1"/>
        <v>-110690.99000000022</v>
      </c>
      <c r="E32" s="101">
        <f t="shared" si="0"/>
        <v>-1.3328786903790848</v>
      </c>
      <c r="F32" s="102"/>
      <c r="G32" s="102"/>
    </row>
    <row r="33" spans="1:7" ht="15" customHeight="1" x14ac:dyDescent="0.25">
      <c r="A33" s="73" t="s">
        <v>31</v>
      </c>
      <c r="B33" s="80">
        <v>11821729.25</v>
      </c>
      <c r="C33" s="80">
        <v>11775944</v>
      </c>
      <c r="D33" s="80">
        <f t="shared" si="1"/>
        <v>-45785.25</v>
      </c>
      <c r="E33" s="103">
        <f t="shared" si="0"/>
        <v>-0.38729739982837114</v>
      </c>
      <c r="F33" s="102"/>
      <c r="G33" s="102"/>
    </row>
    <row r="34" spans="1:7" ht="17.25" customHeight="1" x14ac:dyDescent="0.25">
      <c r="A34" s="38" t="s">
        <v>32</v>
      </c>
      <c r="B34" s="79">
        <v>19568570.559999999</v>
      </c>
      <c r="C34" s="79">
        <v>19110248</v>
      </c>
      <c r="D34" s="79">
        <f t="shared" si="1"/>
        <v>-458322.55999999866</v>
      </c>
      <c r="E34" s="101">
        <f t="shared" si="0"/>
        <v>-2.3421361238150586</v>
      </c>
      <c r="F34" s="102"/>
      <c r="G34" s="102"/>
    </row>
    <row r="35" spans="1:7" ht="15" customHeight="1" x14ac:dyDescent="0.25">
      <c r="A35" s="73" t="s">
        <v>33</v>
      </c>
      <c r="B35" s="80">
        <v>12610021.240000002</v>
      </c>
      <c r="C35" s="80">
        <v>12472348</v>
      </c>
      <c r="D35" s="80">
        <f t="shared" si="1"/>
        <v>-137673.24000000209</v>
      </c>
      <c r="E35" s="103">
        <f t="shared" si="0"/>
        <v>-1.0917764322497054</v>
      </c>
      <c r="F35" s="102"/>
      <c r="G35" s="102"/>
    </row>
    <row r="36" spans="1:7" ht="17.25" customHeight="1" x14ac:dyDescent="0.25">
      <c r="A36" s="38" t="s">
        <v>34</v>
      </c>
      <c r="B36" s="79">
        <v>5565364.9199999999</v>
      </c>
      <c r="C36" s="79">
        <v>5559086</v>
      </c>
      <c r="D36" s="79">
        <f t="shared" si="1"/>
        <v>-6278.9199999999255</v>
      </c>
      <c r="E36" s="101">
        <f t="shared" si="0"/>
        <v>-0.11282135296170166</v>
      </c>
      <c r="F36" s="102"/>
      <c r="G36" s="102"/>
    </row>
    <row r="37" spans="1:7" ht="15" customHeight="1" x14ac:dyDescent="0.25">
      <c r="A37" s="73" t="s">
        <v>35</v>
      </c>
      <c r="B37" s="80">
        <v>5828491.0500000007</v>
      </c>
      <c r="C37" s="80">
        <v>5722249</v>
      </c>
      <c r="D37" s="80">
        <f t="shared" si="1"/>
        <v>-106242.05000000075</v>
      </c>
      <c r="E37" s="103">
        <f t="shared" si="0"/>
        <v>-1.8228054068985957</v>
      </c>
      <c r="F37" s="102"/>
      <c r="G37" s="102"/>
    </row>
    <row r="38" spans="1:7" ht="17.25" customHeight="1" x14ac:dyDescent="0.25">
      <c r="A38" s="38" t="s">
        <v>36</v>
      </c>
      <c r="B38" s="79">
        <v>13387275.82</v>
      </c>
      <c r="C38" s="79">
        <v>13621726</v>
      </c>
      <c r="D38" s="79">
        <f t="shared" si="1"/>
        <v>234450.1799999997</v>
      </c>
      <c r="E38" s="101">
        <f t="shared" si="0"/>
        <v>1.7512911749359898</v>
      </c>
      <c r="F38" s="102"/>
      <c r="G38" s="102"/>
    </row>
    <row r="39" spans="1:7" ht="15" customHeight="1" x14ac:dyDescent="0.25">
      <c r="A39" s="73" t="s">
        <v>37</v>
      </c>
      <c r="B39" s="80">
        <v>9399303.9899999984</v>
      </c>
      <c r="C39" s="80">
        <v>9183346</v>
      </c>
      <c r="D39" s="80">
        <f t="shared" si="1"/>
        <v>-215957.98999999836</v>
      </c>
      <c r="E39" s="103">
        <f t="shared" si="0"/>
        <v>-2.29759554781671</v>
      </c>
      <c r="F39" s="102"/>
      <c r="G39" s="102"/>
    </row>
    <row r="40" spans="1:7" ht="17.25" customHeight="1" x14ac:dyDescent="0.25">
      <c r="A40" s="38" t="s">
        <v>38</v>
      </c>
      <c r="B40" s="79">
        <v>12635354.189999999</v>
      </c>
      <c r="C40" s="79">
        <v>13327483</v>
      </c>
      <c r="D40" s="79">
        <f t="shared" si="1"/>
        <v>692128.81000000052</v>
      </c>
      <c r="E40" s="101">
        <f t="shared" si="0"/>
        <v>5.4777159357176721</v>
      </c>
      <c r="F40" s="102"/>
      <c r="G40" s="102"/>
    </row>
    <row r="41" spans="1:7" ht="15" customHeight="1" x14ac:dyDescent="0.25">
      <c r="A41" s="73" t="s">
        <v>39</v>
      </c>
      <c r="B41" s="80">
        <v>10297967.210000001</v>
      </c>
      <c r="C41" s="80">
        <v>10178724</v>
      </c>
      <c r="D41" s="80">
        <f t="shared" si="1"/>
        <v>-119243.21000000089</v>
      </c>
      <c r="E41" s="103">
        <f t="shared" si="0"/>
        <v>-1.1579295949224613</v>
      </c>
      <c r="F41" s="102"/>
      <c r="G41" s="102"/>
    </row>
    <row r="42" spans="1:7" ht="17.25" customHeight="1" x14ac:dyDescent="0.25">
      <c r="A42" s="38" t="s">
        <v>40</v>
      </c>
      <c r="B42" s="79">
        <v>12971882.449999999</v>
      </c>
      <c r="C42" s="79">
        <v>12938926</v>
      </c>
      <c r="D42" s="79">
        <f t="shared" si="1"/>
        <v>-32956.449999999255</v>
      </c>
      <c r="E42" s="101">
        <f t="shared" si="0"/>
        <v>-0.25406065871341021</v>
      </c>
      <c r="F42" s="102"/>
      <c r="G42" s="102"/>
    </row>
    <row r="43" spans="1:7" ht="15" customHeight="1" x14ac:dyDescent="0.25">
      <c r="A43" s="73" t="s">
        <v>41</v>
      </c>
      <c r="B43" s="80">
        <v>59426497.450000003</v>
      </c>
      <c r="C43" s="80">
        <v>60719465</v>
      </c>
      <c r="D43" s="80">
        <f t="shared" si="1"/>
        <v>1292967.549999997</v>
      </c>
      <c r="E43" s="103">
        <f t="shared" si="0"/>
        <v>2.1757424810167691</v>
      </c>
      <c r="F43" s="102"/>
      <c r="G43" s="102"/>
    </row>
    <row r="44" spans="1:7" ht="17.25" customHeight="1" x14ac:dyDescent="0.25">
      <c r="A44" s="38" t="s">
        <v>42</v>
      </c>
      <c r="B44" s="79">
        <v>24679645.469999999</v>
      </c>
      <c r="C44" s="79">
        <v>24803535</v>
      </c>
      <c r="D44" s="79">
        <f t="shared" si="1"/>
        <v>123889.53000000119</v>
      </c>
      <c r="E44" s="101">
        <f t="shared" si="0"/>
        <v>0.50199072004741074</v>
      </c>
      <c r="F44" s="102"/>
      <c r="G44" s="102"/>
    </row>
    <row r="45" spans="1:7" ht="15" customHeight="1" x14ac:dyDescent="0.25">
      <c r="A45" s="73" t="s">
        <v>43</v>
      </c>
      <c r="B45" s="80">
        <v>9275982.4499999993</v>
      </c>
      <c r="C45" s="80">
        <v>9266044</v>
      </c>
      <c r="D45" s="80">
        <f t="shared" si="1"/>
        <v>-9938.4499999992549</v>
      </c>
      <c r="E45" s="103">
        <f t="shared" si="0"/>
        <v>-0.10714175079103623</v>
      </c>
      <c r="F45" s="102"/>
      <c r="G45" s="102"/>
    </row>
    <row r="46" spans="1:7" ht="17.25" customHeight="1" x14ac:dyDescent="0.25">
      <c r="A46" s="38" t="s">
        <v>44</v>
      </c>
      <c r="B46" s="79">
        <v>7187902.6500000004</v>
      </c>
      <c r="C46" s="79">
        <v>7023796</v>
      </c>
      <c r="D46" s="79">
        <f t="shared" si="1"/>
        <v>-164106.65000000037</v>
      </c>
      <c r="E46" s="101">
        <f t="shared" si="0"/>
        <v>-2.2830950555514322</v>
      </c>
      <c r="F46" s="102"/>
      <c r="G46" s="102"/>
    </row>
    <row r="47" spans="1:7" ht="15" customHeight="1" x14ac:dyDescent="0.25">
      <c r="A47" s="73" t="s">
        <v>45</v>
      </c>
      <c r="B47" s="80">
        <v>34659553.189999998</v>
      </c>
      <c r="C47" s="80">
        <v>33374448</v>
      </c>
      <c r="D47" s="80">
        <f t="shared" si="1"/>
        <v>-1285105.1899999976</v>
      </c>
      <c r="E47" s="103">
        <f t="shared" si="0"/>
        <v>-3.7077950282716778</v>
      </c>
      <c r="F47" s="102"/>
      <c r="G47" s="102"/>
    </row>
    <row r="48" spans="1:7" ht="17.25" customHeight="1" x14ac:dyDescent="0.25">
      <c r="A48" s="46"/>
      <c r="B48" s="104"/>
      <c r="C48" s="104"/>
      <c r="D48" s="104"/>
      <c r="E48" s="105"/>
      <c r="F48" s="102"/>
      <c r="G48" s="102"/>
    </row>
    <row r="51" spans="1:7" ht="18.600000000000001" customHeight="1" x14ac:dyDescent="0.25">
      <c r="A51" s="106" t="s">
        <v>297</v>
      </c>
      <c r="B51" s="2"/>
      <c r="C51" s="2"/>
      <c r="D51" s="2"/>
      <c r="E51" s="2"/>
    </row>
    <row r="52" spans="1:7" ht="16.5" customHeight="1" x14ac:dyDescent="0.25">
      <c r="A52" s="95" t="s">
        <v>3</v>
      </c>
      <c r="B52" s="4"/>
      <c r="C52" s="4"/>
      <c r="D52" s="4"/>
      <c r="E52" s="4"/>
    </row>
    <row r="53" spans="1:7" ht="15" customHeight="1" x14ac:dyDescent="0.25">
      <c r="A53" s="95" t="str">
        <f>+A4</f>
        <v>POR EL  PERÍODO  DEL 1o. DE ENERO AL 31 DE MARZO DEL AÑO 2026.</v>
      </c>
      <c r="B53" s="4"/>
      <c r="C53" s="4"/>
      <c r="D53" s="4"/>
      <c r="E53" s="4"/>
    </row>
    <row r="54" spans="1:7" ht="10.5" customHeight="1" x14ac:dyDescent="0.25">
      <c r="A54" s="142" t="s">
        <v>140</v>
      </c>
      <c r="B54" s="142"/>
      <c r="C54" s="142"/>
      <c r="D54" s="142"/>
      <c r="E54" s="142"/>
    </row>
    <row r="55" spans="1:7" ht="5.25" customHeight="1" x14ac:dyDescent="0.25">
      <c r="A55" s="52"/>
      <c r="B55" s="53"/>
      <c r="C55" s="53"/>
      <c r="D55" s="53"/>
      <c r="E55" s="53"/>
    </row>
    <row r="56" spans="1:7" ht="39.75" customHeight="1" x14ac:dyDescent="0.25">
      <c r="A56" s="143" t="s">
        <v>5</v>
      </c>
      <c r="B56" s="96" t="str">
        <f>+B7</f>
        <v>PARTICIPACIONES  AL PRIMER TRIMESTRE DEL AÑO 2026.</v>
      </c>
      <c r="C56" s="97"/>
      <c r="D56" s="96" t="s">
        <v>129</v>
      </c>
      <c r="E56" s="97"/>
      <c r="F56" s="98"/>
    </row>
    <row r="57" spans="1:7" ht="15.75" customHeight="1" x14ac:dyDescent="0.25">
      <c r="A57" s="144"/>
      <c r="B57" s="100" t="s">
        <v>6</v>
      </c>
      <c r="C57" s="100" t="s">
        <v>7</v>
      </c>
      <c r="D57" s="100" t="s">
        <v>0</v>
      </c>
      <c r="E57" s="100" t="s">
        <v>1</v>
      </c>
      <c r="F57" s="98"/>
    </row>
    <row r="58" spans="1:7" hidden="1" x14ac:dyDescent="0.25">
      <c r="A58" s="5"/>
      <c r="B58" s="5"/>
      <c r="C58" s="5"/>
      <c r="D58" s="5"/>
      <c r="E58" s="5"/>
    </row>
    <row r="59" spans="1:7" ht="17.25" customHeight="1" x14ac:dyDescent="0.25">
      <c r="A59" s="38" t="s">
        <v>46</v>
      </c>
      <c r="B59" s="79">
        <v>8020886.4400000013</v>
      </c>
      <c r="C59" s="79">
        <v>8778641</v>
      </c>
      <c r="D59" s="79">
        <f t="shared" ref="D59:D65" si="2">C59-B59</f>
        <v>757754.55999999866</v>
      </c>
      <c r="E59" s="101">
        <f t="shared" ref="E59:E65" si="3">D59/B59*100</f>
        <v>9.4472670280069249</v>
      </c>
      <c r="F59" s="102"/>
      <c r="G59" s="102"/>
    </row>
    <row r="60" spans="1:7" ht="15" customHeight="1" x14ac:dyDescent="0.25">
      <c r="A60" s="73" t="s">
        <v>47</v>
      </c>
      <c r="B60" s="80">
        <v>12265172.149999999</v>
      </c>
      <c r="C60" s="80">
        <v>12420116</v>
      </c>
      <c r="D60" s="80">
        <f t="shared" si="2"/>
        <v>154943.85000000149</v>
      </c>
      <c r="E60" s="103">
        <f t="shared" si="3"/>
        <v>1.263283124811269</v>
      </c>
      <c r="F60" s="102"/>
      <c r="G60" s="102"/>
    </row>
    <row r="61" spans="1:7" ht="17.25" customHeight="1" x14ac:dyDescent="0.25">
      <c r="A61" s="38" t="s">
        <v>48</v>
      </c>
      <c r="B61" s="79">
        <v>11545332.01</v>
      </c>
      <c r="C61" s="79">
        <v>11446016</v>
      </c>
      <c r="D61" s="79">
        <f t="shared" si="2"/>
        <v>-99316.009999999776</v>
      </c>
      <c r="E61" s="101">
        <f t="shared" si="3"/>
        <v>-0.86022653929724269</v>
      </c>
      <c r="F61" s="102"/>
      <c r="G61" s="102"/>
    </row>
    <row r="62" spans="1:7" ht="15" customHeight="1" x14ac:dyDescent="0.25">
      <c r="A62" s="73" t="s">
        <v>49</v>
      </c>
      <c r="B62" s="80">
        <v>10426651.25</v>
      </c>
      <c r="C62" s="80">
        <v>10678320</v>
      </c>
      <c r="D62" s="80">
        <f t="shared" si="2"/>
        <v>251668.75</v>
      </c>
      <c r="E62" s="103">
        <f t="shared" si="3"/>
        <v>2.4137064141279301</v>
      </c>
      <c r="F62" s="102"/>
      <c r="G62" s="102"/>
    </row>
    <row r="63" spans="1:7" ht="17.25" customHeight="1" x14ac:dyDescent="0.25">
      <c r="A63" s="38" t="s">
        <v>50</v>
      </c>
      <c r="B63" s="79">
        <v>40856600.210000001</v>
      </c>
      <c r="C63" s="79">
        <v>42976792</v>
      </c>
      <c r="D63" s="79">
        <f t="shared" si="2"/>
        <v>2120191.7899999991</v>
      </c>
      <c r="E63" s="101">
        <f t="shared" si="3"/>
        <v>5.1893495276218902</v>
      </c>
      <c r="F63" s="102"/>
      <c r="G63" s="102"/>
    </row>
    <row r="64" spans="1:7" ht="15" customHeight="1" x14ac:dyDescent="0.25">
      <c r="A64" s="73" t="s">
        <v>51</v>
      </c>
      <c r="B64" s="80">
        <v>9510283.9800000004</v>
      </c>
      <c r="C64" s="80">
        <v>9359622</v>
      </c>
      <c r="D64" s="80">
        <f t="shared" si="2"/>
        <v>-150661.98000000045</v>
      </c>
      <c r="E64" s="103">
        <f t="shared" si="3"/>
        <v>-1.584200643396565</v>
      </c>
      <c r="F64" s="102"/>
      <c r="G64" s="102"/>
    </row>
    <row r="65" spans="1:7" ht="17.25" customHeight="1" x14ac:dyDescent="0.25">
      <c r="A65" s="38" t="s">
        <v>52</v>
      </c>
      <c r="B65" s="79">
        <v>19721365.960000001</v>
      </c>
      <c r="C65" s="79">
        <v>19925853</v>
      </c>
      <c r="D65" s="79">
        <f t="shared" si="2"/>
        <v>204487.03999999911</v>
      </c>
      <c r="E65" s="101">
        <f t="shared" si="3"/>
        <v>1.036880713104515</v>
      </c>
      <c r="F65" s="102"/>
      <c r="G65" s="102"/>
    </row>
    <row r="66" spans="1:7" ht="15" customHeight="1" x14ac:dyDescent="0.25">
      <c r="A66" s="73" t="s">
        <v>54</v>
      </c>
      <c r="B66" s="80">
        <v>11051564.68</v>
      </c>
      <c r="C66" s="80">
        <v>11199204</v>
      </c>
      <c r="D66" s="80">
        <f t="shared" ref="D66:D95" si="4">C66-B66</f>
        <v>147639.3200000003</v>
      </c>
      <c r="E66" s="103">
        <f t="shared" ref="E66:E95" si="5">D66/B66*100</f>
        <v>1.3359132781187353</v>
      </c>
      <c r="F66" s="102"/>
      <c r="G66" s="102"/>
    </row>
    <row r="67" spans="1:7" ht="17.25" customHeight="1" x14ac:dyDescent="0.25">
      <c r="A67" s="38" t="s">
        <v>55</v>
      </c>
      <c r="B67" s="79">
        <v>13096824.779999999</v>
      </c>
      <c r="C67" s="79">
        <v>13059199</v>
      </c>
      <c r="D67" s="79">
        <f t="shared" si="4"/>
        <v>-37625.779999999329</v>
      </c>
      <c r="E67" s="101">
        <f t="shared" si="5"/>
        <v>-0.2872893287650698</v>
      </c>
      <c r="F67" s="102"/>
      <c r="G67" s="102"/>
    </row>
    <row r="68" spans="1:7" ht="15" customHeight="1" x14ac:dyDescent="0.25">
      <c r="A68" s="73" t="s">
        <v>56</v>
      </c>
      <c r="B68" s="80">
        <v>6528561.3600000003</v>
      </c>
      <c r="C68" s="80">
        <v>6704893</v>
      </c>
      <c r="D68" s="80">
        <f t="shared" si="4"/>
        <v>176331.63999999966</v>
      </c>
      <c r="E68" s="103">
        <f t="shared" si="5"/>
        <v>2.7009264411662</v>
      </c>
      <c r="F68" s="102"/>
      <c r="G68" s="102"/>
    </row>
    <row r="69" spans="1:7" ht="17.25" customHeight="1" x14ac:dyDescent="0.25">
      <c r="A69" s="38" t="s">
        <v>57</v>
      </c>
      <c r="B69" s="79">
        <v>20442102.07</v>
      </c>
      <c r="C69" s="79">
        <v>20150708</v>
      </c>
      <c r="D69" s="79">
        <f t="shared" si="4"/>
        <v>-291394.0700000003</v>
      </c>
      <c r="E69" s="101">
        <f t="shared" si="5"/>
        <v>-1.4254604003158677</v>
      </c>
      <c r="F69" s="102"/>
      <c r="G69" s="102"/>
    </row>
    <row r="70" spans="1:7" ht="15" customHeight="1" x14ac:dyDescent="0.25">
      <c r="A70" s="73" t="s">
        <v>58</v>
      </c>
      <c r="B70" s="80">
        <v>41967011.079999998</v>
      </c>
      <c r="C70" s="80">
        <v>39600679</v>
      </c>
      <c r="D70" s="80">
        <f t="shared" si="4"/>
        <v>-2366332.0799999982</v>
      </c>
      <c r="E70" s="103">
        <f t="shared" si="5"/>
        <v>-5.6385528039849104</v>
      </c>
      <c r="F70" s="102"/>
      <c r="G70" s="102"/>
    </row>
    <row r="71" spans="1:7" ht="17.25" customHeight="1" x14ac:dyDescent="0.25">
      <c r="A71" s="38" t="s">
        <v>59</v>
      </c>
      <c r="B71" s="79">
        <v>10065866.25</v>
      </c>
      <c r="C71" s="79">
        <v>10789504</v>
      </c>
      <c r="D71" s="79">
        <f t="shared" si="4"/>
        <v>723637.75</v>
      </c>
      <c r="E71" s="101">
        <f t="shared" si="5"/>
        <v>7.1890260810886497</v>
      </c>
      <c r="F71" s="102"/>
      <c r="G71" s="102"/>
    </row>
    <row r="72" spans="1:7" ht="15" customHeight="1" x14ac:dyDescent="0.25">
      <c r="A72" s="73" t="s">
        <v>60</v>
      </c>
      <c r="B72" s="80">
        <v>92786284.269999996</v>
      </c>
      <c r="C72" s="80">
        <v>150772768</v>
      </c>
      <c r="D72" s="80">
        <f t="shared" si="4"/>
        <v>57986483.730000004</v>
      </c>
      <c r="E72" s="103">
        <f t="shared" si="5"/>
        <v>62.494671692277706</v>
      </c>
      <c r="F72" s="102"/>
      <c r="G72" s="102"/>
    </row>
    <row r="73" spans="1:7" ht="17.25" customHeight="1" x14ac:dyDescent="0.25">
      <c r="A73" s="38" t="s">
        <v>61</v>
      </c>
      <c r="B73" s="79">
        <v>327243282.28000003</v>
      </c>
      <c r="C73" s="79">
        <v>359187478</v>
      </c>
      <c r="D73" s="79">
        <f t="shared" si="4"/>
        <v>31944195.719999969</v>
      </c>
      <c r="E73" s="101">
        <f t="shared" si="5"/>
        <v>9.7616047294952484</v>
      </c>
      <c r="F73" s="102"/>
      <c r="G73" s="102"/>
    </row>
    <row r="74" spans="1:7" ht="15" customHeight="1" x14ac:dyDescent="0.25">
      <c r="A74" s="73" t="s">
        <v>62</v>
      </c>
      <c r="B74" s="80">
        <v>7132297.459999999</v>
      </c>
      <c r="C74" s="80">
        <v>7109895</v>
      </c>
      <c r="D74" s="80">
        <f t="shared" si="4"/>
        <v>-22402.459999999031</v>
      </c>
      <c r="E74" s="103">
        <f t="shared" si="5"/>
        <v>-0.31409878970469968</v>
      </c>
      <c r="F74" s="102"/>
      <c r="G74" s="102"/>
    </row>
    <row r="75" spans="1:7" ht="17.25" customHeight="1" x14ac:dyDescent="0.25">
      <c r="A75" s="38" t="s">
        <v>63</v>
      </c>
      <c r="B75" s="79">
        <v>22296363.219999999</v>
      </c>
      <c r="C75" s="79">
        <v>22268469</v>
      </c>
      <c r="D75" s="79">
        <f t="shared" si="4"/>
        <v>-27894.219999998808</v>
      </c>
      <c r="E75" s="101">
        <f t="shared" si="5"/>
        <v>-0.12510659126228035</v>
      </c>
      <c r="F75" s="102"/>
      <c r="G75" s="102"/>
    </row>
    <row r="76" spans="1:7" ht="15" customHeight="1" x14ac:dyDescent="0.25">
      <c r="A76" s="73" t="s">
        <v>64</v>
      </c>
      <c r="B76" s="80">
        <v>16994729.109999999</v>
      </c>
      <c r="C76" s="80">
        <v>17306578</v>
      </c>
      <c r="D76" s="80">
        <f t="shared" si="4"/>
        <v>311848.8900000006</v>
      </c>
      <c r="E76" s="103">
        <f t="shared" si="5"/>
        <v>1.834974173354156</v>
      </c>
      <c r="F76" s="102"/>
      <c r="G76" s="102"/>
    </row>
    <row r="77" spans="1:7" ht="17.25" customHeight="1" x14ac:dyDescent="0.25">
      <c r="A77" s="38" t="s">
        <v>65</v>
      </c>
      <c r="B77" s="79">
        <v>11344808.989999998</v>
      </c>
      <c r="C77" s="79">
        <v>11134395</v>
      </c>
      <c r="D77" s="79">
        <f t="shared" si="4"/>
        <v>-210413.98999999836</v>
      </c>
      <c r="E77" s="101">
        <f t="shared" si="5"/>
        <v>-1.8547160219750725</v>
      </c>
      <c r="F77" s="102"/>
      <c r="G77" s="102"/>
    </row>
    <row r="78" spans="1:7" ht="15" customHeight="1" x14ac:dyDescent="0.25">
      <c r="A78" s="73" t="s">
        <v>130</v>
      </c>
      <c r="B78" s="80">
        <v>13410080.379999999</v>
      </c>
      <c r="C78" s="80">
        <v>12894812</v>
      </c>
      <c r="D78" s="80">
        <f t="shared" si="4"/>
        <v>-515268.37999999896</v>
      </c>
      <c r="E78" s="103">
        <f t="shared" si="5"/>
        <v>-3.8423959096358451</v>
      </c>
      <c r="F78" s="102"/>
      <c r="G78" s="102"/>
    </row>
    <row r="79" spans="1:7" ht="17.25" customHeight="1" x14ac:dyDescent="0.25">
      <c r="A79" s="38" t="s">
        <v>67</v>
      </c>
      <c r="B79" s="79">
        <v>8260580.1699999999</v>
      </c>
      <c r="C79" s="79">
        <v>8048591</v>
      </c>
      <c r="D79" s="79">
        <f t="shared" si="4"/>
        <v>-211989.16999999993</v>
      </c>
      <c r="E79" s="101">
        <f t="shared" si="5"/>
        <v>-2.5662745913402345</v>
      </c>
      <c r="F79" s="102"/>
      <c r="G79" s="102"/>
    </row>
    <row r="80" spans="1:7" ht="15" customHeight="1" x14ac:dyDescent="0.25">
      <c r="A80" s="73" t="s">
        <v>131</v>
      </c>
      <c r="B80" s="80">
        <v>8755601.4400000013</v>
      </c>
      <c r="C80" s="80">
        <v>8947165</v>
      </c>
      <c r="D80" s="80">
        <f t="shared" si="4"/>
        <v>191563.55999999866</v>
      </c>
      <c r="E80" s="103">
        <f t="shared" si="5"/>
        <v>2.1878972142888977</v>
      </c>
      <c r="F80" s="102"/>
      <c r="G80" s="102"/>
    </row>
    <row r="81" spans="1:7" ht="17.25" customHeight="1" x14ac:dyDescent="0.25">
      <c r="A81" s="38" t="s">
        <v>69</v>
      </c>
      <c r="B81" s="79">
        <v>15188095.940000001</v>
      </c>
      <c r="C81" s="79">
        <v>14752686</v>
      </c>
      <c r="D81" s="79">
        <f t="shared" si="4"/>
        <v>-435409.94000000134</v>
      </c>
      <c r="E81" s="101">
        <f t="shared" si="5"/>
        <v>-2.8667842349697539</v>
      </c>
      <c r="F81" s="102"/>
      <c r="G81" s="102"/>
    </row>
    <row r="82" spans="1:7" ht="15" customHeight="1" x14ac:dyDescent="0.25">
      <c r="A82" s="73" t="s">
        <v>70</v>
      </c>
      <c r="B82" s="80">
        <v>12828621.07</v>
      </c>
      <c r="C82" s="80">
        <v>12898254</v>
      </c>
      <c r="D82" s="80">
        <f t="shared" si="4"/>
        <v>69632.929999999702</v>
      </c>
      <c r="E82" s="103">
        <f t="shared" si="5"/>
        <v>0.54279356775793908</v>
      </c>
      <c r="F82" s="102"/>
      <c r="G82" s="102"/>
    </row>
    <row r="83" spans="1:7" ht="17.25" customHeight="1" x14ac:dyDescent="0.25">
      <c r="A83" s="38" t="s">
        <v>71</v>
      </c>
      <c r="B83" s="79">
        <v>10361380.67</v>
      </c>
      <c r="C83" s="79">
        <v>10299102</v>
      </c>
      <c r="D83" s="79">
        <f t="shared" si="4"/>
        <v>-62278.669999999925</v>
      </c>
      <c r="E83" s="101">
        <f t="shared" si="5"/>
        <v>-0.60106535975769648</v>
      </c>
      <c r="F83" s="102"/>
      <c r="G83" s="102"/>
    </row>
    <row r="84" spans="1:7" ht="15" customHeight="1" x14ac:dyDescent="0.25">
      <c r="A84" s="73" t="s">
        <v>72</v>
      </c>
      <c r="B84" s="80">
        <v>16859856.07</v>
      </c>
      <c r="C84" s="80">
        <v>16363531</v>
      </c>
      <c r="D84" s="80">
        <f t="shared" si="4"/>
        <v>-496325.0700000003</v>
      </c>
      <c r="E84" s="103">
        <f t="shared" si="5"/>
        <v>-2.9438274439551626</v>
      </c>
      <c r="F84" s="102"/>
      <c r="G84" s="102"/>
    </row>
    <row r="85" spans="1:7" ht="17.25" customHeight="1" x14ac:dyDescent="0.25">
      <c r="A85" s="38" t="s">
        <v>73</v>
      </c>
      <c r="B85" s="79">
        <v>19253600.390000001</v>
      </c>
      <c r="C85" s="79">
        <v>19063387</v>
      </c>
      <c r="D85" s="79">
        <f t="shared" si="4"/>
        <v>-190213.3900000006</v>
      </c>
      <c r="E85" s="101">
        <f t="shared" si="5"/>
        <v>-0.98793672947940836</v>
      </c>
      <c r="F85" s="102"/>
      <c r="G85" s="102"/>
    </row>
    <row r="86" spans="1:7" ht="15" customHeight="1" x14ac:dyDescent="0.25">
      <c r="A86" s="73" t="s">
        <v>74</v>
      </c>
      <c r="B86" s="80">
        <v>44243161.450000003</v>
      </c>
      <c r="C86" s="80">
        <v>44412105</v>
      </c>
      <c r="D86" s="80">
        <f t="shared" si="4"/>
        <v>168943.54999999702</v>
      </c>
      <c r="E86" s="103">
        <f t="shared" si="5"/>
        <v>0.38185234613245977</v>
      </c>
      <c r="F86" s="102"/>
      <c r="G86" s="102"/>
    </row>
    <row r="87" spans="1:7" ht="17.25" customHeight="1" x14ac:dyDescent="0.25">
      <c r="A87" s="38" t="s">
        <v>75</v>
      </c>
      <c r="B87" s="79">
        <v>11896410.390000001</v>
      </c>
      <c r="C87" s="79">
        <v>11808399</v>
      </c>
      <c r="D87" s="79">
        <f t="shared" si="4"/>
        <v>-88011.390000000596</v>
      </c>
      <c r="E87" s="101">
        <f t="shared" si="5"/>
        <v>-0.73981467614787455</v>
      </c>
      <c r="F87" s="102"/>
      <c r="G87" s="102"/>
    </row>
    <row r="88" spans="1:7" ht="15" customHeight="1" x14ac:dyDescent="0.25">
      <c r="A88" s="73" t="s">
        <v>76</v>
      </c>
      <c r="B88" s="80">
        <v>18037581.969999999</v>
      </c>
      <c r="C88" s="80">
        <v>17775676</v>
      </c>
      <c r="D88" s="80">
        <f t="shared" si="4"/>
        <v>-261905.96999999881</v>
      </c>
      <c r="E88" s="103">
        <f t="shared" si="5"/>
        <v>-1.4520015511813018</v>
      </c>
      <c r="F88" s="102"/>
      <c r="G88" s="102"/>
    </row>
    <row r="89" spans="1:7" ht="17.25" customHeight="1" x14ac:dyDescent="0.25">
      <c r="A89" s="38" t="s">
        <v>77</v>
      </c>
      <c r="B89" s="79">
        <v>50675538.849999994</v>
      </c>
      <c r="C89" s="79">
        <v>50863892</v>
      </c>
      <c r="D89" s="79">
        <f t="shared" si="4"/>
        <v>188353.15000000596</v>
      </c>
      <c r="E89" s="101">
        <f t="shared" si="5"/>
        <v>0.37168455289154956</v>
      </c>
      <c r="F89" s="102"/>
      <c r="G89" s="102"/>
    </row>
    <row r="90" spans="1:7" ht="15" customHeight="1" x14ac:dyDescent="0.25">
      <c r="A90" s="73" t="s">
        <v>78</v>
      </c>
      <c r="B90" s="80">
        <v>11689215.560000001</v>
      </c>
      <c r="C90" s="80">
        <v>12111347</v>
      </c>
      <c r="D90" s="80">
        <f t="shared" si="4"/>
        <v>422131.43999999948</v>
      </c>
      <c r="E90" s="103">
        <f t="shared" si="5"/>
        <v>3.6112897211384767</v>
      </c>
      <c r="F90" s="102"/>
      <c r="G90" s="102"/>
    </row>
    <row r="91" spans="1:7" ht="17.25" customHeight="1" x14ac:dyDescent="0.25">
      <c r="A91" s="38" t="s">
        <v>79</v>
      </c>
      <c r="B91" s="79">
        <v>31972915.84</v>
      </c>
      <c r="C91" s="79">
        <v>31849806</v>
      </c>
      <c r="D91" s="79">
        <f t="shared" si="4"/>
        <v>-123109.83999999985</v>
      </c>
      <c r="E91" s="101">
        <f t="shared" si="5"/>
        <v>-0.38504414366231243</v>
      </c>
      <c r="F91" s="102"/>
      <c r="G91" s="102"/>
    </row>
    <row r="92" spans="1:7" ht="15" customHeight="1" x14ac:dyDescent="0.25">
      <c r="A92" s="73" t="s">
        <v>80</v>
      </c>
      <c r="B92" s="80">
        <v>10445527.73</v>
      </c>
      <c r="C92" s="80">
        <v>10765535</v>
      </c>
      <c r="D92" s="80">
        <f t="shared" si="4"/>
        <v>320007.26999999955</v>
      </c>
      <c r="E92" s="103">
        <f t="shared" si="5"/>
        <v>3.0635816425140976</v>
      </c>
      <c r="F92" s="102"/>
      <c r="G92" s="102"/>
    </row>
    <row r="93" spans="1:7" ht="17.25" customHeight="1" x14ac:dyDescent="0.25">
      <c r="A93" s="38" t="s">
        <v>81</v>
      </c>
      <c r="B93" s="79">
        <v>15816075.98</v>
      </c>
      <c r="C93" s="79">
        <v>16473948</v>
      </c>
      <c r="D93" s="79">
        <f t="shared" si="4"/>
        <v>657872.01999999955</v>
      </c>
      <c r="E93" s="101">
        <f t="shared" si="5"/>
        <v>4.1595147926192473</v>
      </c>
      <c r="F93" s="102"/>
      <c r="G93" s="102"/>
    </row>
    <row r="94" spans="1:7" ht="15" customHeight="1" x14ac:dyDescent="0.25">
      <c r="A94" s="73" t="s">
        <v>82</v>
      </c>
      <c r="B94" s="80">
        <v>8335341.8499999996</v>
      </c>
      <c r="C94" s="80">
        <v>8710176</v>
      </c>
      <c r="D94" s="80">
        <f t="shared" si="4"/>
        <v>374834.15000000037</v>
      </c>
      <c r="E94" s="103">
        <f t="shared" si="5"/>
        <v>4.4969259419156327</v>
      </c>
      <c r="F94" s="102"/>
      <c r="G94" s="102"/>
    </row>
    <row r="95" spans="1:7" ht="17.25" customHeight="1" x14ac:dyDescent="0.25">
      <c r="A95" s="38" t="s">
        <v>83</v>
      </c>
      <c r="B95" s="79">
        <v>34312411.93</v>
      </c>
      <c r="C95" s="79">
        <v>34461020</v>
      </c>
      <c r="D95" s="79">
        <f t="shared" si="4"/>
        <v>148608.0700000003</v>
      </c>
      <c r="E95" s="101">
        <f t="shared" si="5"/>
        <v>0.43310295499824486</v>
      </c>
      <c r="F95" s="102"/>
      <c r="G95" s="102"/>
    </row>
    <row r="96" spans="1:7" ht="4.9000000000000004" customHeight="1" x14ac:dyDescent="0.25">
      <c r="A96" s="70"/>
      <c r="B96" s="84"/>
      <c r="C96" s="84"/>
      <c r="D96" s="84"/>
      <c r="E96" s="107"/>
      <c r="F96" s="102"/>
      <c r="G96" s="102"/>
    </row>
    <row r="97" spans="1:7" ht="4.9000000000000004" customHeight="1" x14ac:dyDescent="0.25">
      <c r="A97" s="62"/>
      <c r="B97" s="76"/>
      <c r="C97" s="76"/>
      <c r="D97" s="76"/>
      <c r="E97" s="78"/>
    </row>
    <row r="99" spans="1:7" ht="16.5" x14ac:dyDescent="0.3">
      <c r="A99" s="1" t="s">
        <v>297</v>
      </c>
      <c r="B99" s="2"/>
      <c r="C99" s="2"/>
      <c r="D99" s="2"/>
      <c r="E99" s="2"/>
    </row>
    <row r="100" spans="1:7" ht="16.5" customHeight="1" x14ac:dyDescent="0.25">
      <c r="A100" s="95" t="s">
        <v>3</v>
      </c>
      <c r="B100" s="108"/>
      <c r="C100" s="108"/>
      <c r="D100" s="108"/>
      <c r="E100" s="108"/>
    </row>
    <row r="101" spans="1:7" ht="12.75" customHeight="1" x14ac:dyDescent="0.25">
      <c r="A101" s="95" t="str">
        <f>+A4</f>
        <v>POR EL  PERÍODO  DEL 1o. DE ENERO AL 31 DE MARZO DEL AÑO 2026.</v>
      </c>
      <c r="B101" s="4"/>
      <c r="C101" s="4"/>
      <c r="D101" s="4"/>
      <c r="E101" s="4"/>
    </row>
    <row r="102" spans="1:7" ht="11.45" customHeight="1" x14ac:dyDescent="0.25">
      <c r="A102" s="142" t="s">
        <v>140</v>
      </c>
      <c r="B102" s="142"/>
      <c r="C102" s="142"/>
      <c r="D102" s="142"/>
      <c r="E102" s="142"/>
    </row>
    <row r="103" spans="1:7" ht="5.25" customHeight="1" x14ac:dyDescent="0.25">
      <c r="A103" s="52"/>
      <c r="B103" s="53"/>
      <c r="C103" s="53"/>
      <c r="D103" s="53"/>
      <c r="E103" s="53"/>
    </row>
    <row r="104" spans="1:7" ht="39.75" customHeight="1" x14ac:dyDescent="0.25">
      <c r="A104" s="143" t="s">
        <v>5</v>
      </c>
      <c r="B104" s="96" t="str">
        <f>+B7</f>
        <v>PARTICIPACIONES  AL PRIMER TRIMESTRE DEL AÑO 2026.</v>
      </c>
      <c r="C104" s="97"/>
      <c r="D104" s="96" t="s">
        <v>129</v>
      </c>
      <c r="E104" s="97"/>
      <c r="F104" s="98"/>
    </row>
    <row r="105" spans="1:7" ht="16.5" customHeight="1" x14ac:dyDescent="0.25">
      <c r="A105" s="144"/>
      <c r="B105" s="100" t="s">
        <v>6</v>
      </c>
      <c r="C105" s="100" t="s">
        <v>7</v>
      </c>
      <c r="D105" s="100" t="s">
        <v>0</v>
      </c>
      <c r="E105" s="100" t="s">
        <v>1</v>
      </c>
      <c r="F105" s="98"/>
    </row>
    <row r="106" spans="1:7" ht="11.25" hidden="1" customHeight="1" x14ac:dyDescent="0.25">
      <c r="A106" s="5"/>
      <c r="B106" s="5"/>
      <c r="C106" s="5"/>
      <c r="D106" s="5"/>
      <c r="E106" s="5"/>
    </row>
    <row r="107" spans="1:7" ht="17.25" customHeight="1" x14ac:dyDescent="0.25">
      <c r="A107" s="38" t="s">
        <v>84</v>
      </c>
      <c r="B107" s="79">
        <v>43608455.489999995</v>
      </c>
      <c r="C107" s="79">
        <v>41827784</v>
      </c>
      <c r="D107" s="79">
        <f t="shared" ref="D107:D143" si="6">C107-B107</f>
        <v>-1780671.4899999946</v>
      </c>
      <c r="E107" s="101">
        <f t="shared" ref="E107:E143" si="7">D107/B107*100</f>
        <v>-4.0833170310476294</v>
      </c>
      <c r="F107" s="102"/>
      <c r="G107" s="102"/>
    </row>
    <row r="108" spans="1:7" ht="15" customHeight="1" x14ac:dyDescent="0.25">
      <c r="A108" s="73" t="s">
        <v>85</v>
      </c>
      <c r="B108" s="80">
        <v>12987451.289999999</v>
      </c>
      <c r="C108" s="80">
        <v>12958639</v>
      </c>
      <c r="D108" s="80">
        <f t="shared" si="6"/>
        <v>-28812.289999999106</v>
      </c>
      <c r="E108" s="103">
        <f t="shared" si="7"/>
        <v>-0.22184714580745971</v>
      </c>
      <c r="F108" s="102"/>
      <c r="G108" s="102"/>
    </row>
    <row r="109" spans="1:7" ht="17.25" customHeight="1" x14ac:dyDescent="0.25">
      <c r="A109" s="38" t="s">
        <v>86</v>
      </c>
      <c r="B109" s="79">
        <v>9951020.25</v>
      </c>
      <c r="C109" s="79">
        <v>10181836</v>
      </c>
      <c r="D109" s="79">
        <f t="shared" si="6"/>
        <v>230815.75</v>
      </c>
      <c r="E109" s="101">
        <f t="shared" si="7"/>
        <v>2.3195184433475551</v>
      </c>
      <c r="F109" s="102"/>
      <c r="G109" s="102"/>
    </row>
    <row r="110" spans="1:7" ht="15" customHeight="1" x14ac:dyDescent="0.25">
      <c r="A110" s="73" t="s">
        <v>87</v>
      </c>
      <c r="B110" s="80">
        <v>24425756.16</v>
      </c>
      <c r="C110" s="80">
        <v>23783544</v>
      </c>
      <c r="D110" s="80">
        <f t="shared" si="6"/>
        <v>-642212.16000000015</v>
      </c>
      <c r="E110" s="103">
        <f t="shared" si="7"/>
        <v>-2.629241673392682</v>
      </c>
      <c r="F110" s="102"/>
      <c r="G110" s="102"/>
    </row>
    <row r="111" spans="1:7" ht="17.25" customHeight="1" x14ac:dyDescent="0.25">
      <c r="A111" s="38" t="s">
        <v>88</v>
      </c>
      <c r="B111" s="79">
        <v>12929547.420000002</v>
      </c>
      <c r="C111" s="79">
        <v>12629639</v>
      </c>
      <c r="D111" s="79">
        <f t="shared" si="6"/>
        <v>-299908.42000000179</v>
      </c>
      <c r="E111" s="101">
        <f t="shared" si="7"/>
        <v>-2.3195585294508456</v>
      </c>
      <c r="F111" s="102"/>
      <c r="G111" s="102"/>
    </row>
    <row r="112" spans="1:7" ht="15" customHeight="1" x14ac:dyDescent="0.25">
      <c r="A112" s="73" t="s">
        <v>89</v>
      </c>
      <c r="B112" s="80">
        <v>8611841.5299999993</v>
      </c>
      <c r="C112" s="80">
        <v>8476732</v>
      </c>
      <c r="D112" s="80">
        <f t="shared" si="6"/>
        <v>-135109.52999999933</v>
      </c>
      <c r="E112" s="103">
        <f t="shared" si="7"/>
        <v>-1.568880819849449</v>
      </c>
      <c r="F112" s="102"/>
      <c r="G112" s="102"/>
    </row>
    <row r="113" spans="1:7" ht="17.25" customHeight="1" x14ac:dyDescent="0.25">
      <c r="A113" s="38" t="s">
        <v>90</v>
      </c>
      <c r="B113" s="79">
        <v>38537749.939999998</v>
      </c>
      <c r="C113" s="79">
        <v>37364454</v>
      </c>
      <c r="D113" s="79">
        <f t="shared" si="6"/>
        <v>-1173295.9399999976</v>
      </c>
      <c r="E113" s="101">
        <f t="shared" si="7"/>
        <v>-3.0445366992798482</v>
      </c>
      <c r="F113" s="102"/>
      <c r="G113" s="102"/>
    </row>
    <row r="114" spans="1:7" ht="15" customHeight="1" x14ac:dyDescent="0.25">
      <c r="A114" s="73" t="s">
        <v>91</v>
      </c>
      <c r="B114" s="80">
        <v>20773316.210000001</v>
      </c>
      <c r="C114" s="80">
        <v>21311745</v>
      </c>
      <c r="D114" s="80">
        <f t="shared" si="6"/>
        <v>538428.78999999911</v>
      </c>
      <c r="E114" s="103">
        <f t="shared" si="7"/>
        <v>2.5919250665467009</v>
      </c>
      <c r="F114" s="102"/>
      <c r="G114" s="102"/>
    </row>
    <row r="115" spans="1:7" ht="17.25" customHeight="1" x14ac:dyDescent="0.25">
      <c r="A115" s="38" t="s">
        <v>92</v>
      </c>
      <c r="B115" s="79">
        <v>16313411.310000001</v>
      </c>
      <c r="C115" s="79">
        <v>16155887</v>
      </c>
      <c r="D115" s="79">
        <f t="shared" si="6"/>
        <v>-157524.31000000052</v>
      </c>
      <c r="E115" s="101">
        <f t="shared" si="7"/>
        <v>-0.96561232354534754</v>
      </c>
      <c r="F115" s="102"/>
      <c r="G115" s="102"/>
    </row>
    <row r="116" spans="1:7" ht="15" customHeight="1" x14ac:dyDescent="0.25">
      <c r="A116" s="73" t="s">
        <v>93</v>
      </c>
      <c r="B116" s="80">
        <v>18879251.109999999</v>
      </c>
      <c r="C116" s="80">
        <v>18803502</v>
      </c>
      <c r="D116" s="80">
        <f t="shared" si="6"/>
        <v>-75749.109999999404</v>
      </c>
      <c r="E116" s="103">
        <f t="shared" si="7"/>
        <v>-0.40122942143545337</v>
      </c>
      <c r="F116" s="102"/>
      <c r="G116" s="102"/>
    </row>
    <row r="117" spans="1:7" ht="17.25" customHeight="1" x14ac:dyDescent="0.25">
      <c r="A117" s="38" t="s">
        <v>94</v>
      </c>
      <c r="B117" s="79">
        <v>10737298.65</v>
      </c>
      <c r="C117" s="79">
        <v>11051070</v>
      </c>
      <c r="D117" s="79">
        <f t="shared" si="6"/>
        <v>313771.34999999963</v>
      </c>
      <c r="E117" s="101">
        <f t="shared" si="7"/>
        <v>2.9222559623970188</v>
      </c>
      <c r="F117" s="102"/>
      <c r="G117" s="102"/>
    </row>
    <row r="118" spans="1:7" ht="15" customHeight="1" x14ac:dyDescent="0.25">
      <c r="A118" s="73" t="s">
        <v>95</v>
      </c>
      <c r="B118" s="80">
        <v>10432624.33</v>
      </c>
      <c r="C118" s="80">
        <v>10674081</v>
      </c>
      <c r="D118" s="80">
        <f t="shared" si="6"/>
        <v>241456.66999999993</v>
      </c>
      <c r="E118" s="103">
        <f t="shared" si="7"/>
        <v>2.3144384611422111</v>
      </c>
      <c r="F118" s="102"/>
      <c r="G118" s="102"/>
    </row>
    <row r="119" spans="1:7" ht="17.25" customHeight="1" x14ac:dyDescent="0.25">
      <c r="A119" s="38" t="s">
        <v>96</v>
      </c>
      <c r="B119" s="79">
        <v>47641480.140000001</v>
      </c>
      <c r="C119" s="79">
        <v>47582307</v>
      </c>
      <c r="D119" s="79">
        <f t="shared" si="6"/>
        <v>-59173.140000000596</v>
      </c>
      <c r="E119" s="101">
        <f t="shared" si="7"/>
        <v>-0.12420508310428953</v>
      </c>
      <c r="F119" s="102"/>
      <c r="G119" s="102"/>
    </row>
    <row r="120" spans="1:7" ht="15" customHeight="1" x14ac:dyDescent="0.25">
      <c r="A120" s="73" t="s">
        <v>97</v>
      </c>
      <c r="B120" s="80">
        <v>17342452.949999999</v>
      </c>
      <c r="C120" s="80">
        <v>17716729</v>
      </c>
      <c r="D120" s="80">
        <f t="shared" si="6"/>
        <v>374276.05000000075</v>
      </c>
      <c r="E120" s="103">
        <f t="shared" si="7"/>
        <v>2.1581494329497417</v>
      </c>
      <c r="F120" s="102"/>
      <c r="G120" s="102"/>
    </row>
    <row r="121" spans="1:7" ht="17.25" customHeight="1" x14ac:dyDescent="0.25">
      <c r="A121" s="38" t="s">
        <v>132</v>
      </c>
      <c r="B121" s="79">
        <v>10365113.039999999</v>
      </c>
      <c r="C121" s="79">
        <v>10274092</v>
      </c>
      <c r="D121" s="79">
        <f t="shared" si="6"/>
        <v>-91021.039999999106</v>
      </c>
      <c r="E121" s="101">
        <f t="shared" si="7"/>
        <v>-0.87814806889939234</v>
      </c>
      <c r="F121" s="102"/>
      <c r="G121" s="102"/>
    </row>
    <row r="122" spans="1:7" ht="15" customHeight="1" x14ac:dyDescent="0.25">
      <c r="A122" s="73" t="s">
        <v>99</v>
      </c>
      <c r="B122" s="80">
        <v>10699068.4</v>
      </c>
      <c r="C122" s="80">
        <v>10468576</v>
      </c>
      <c r="D122" s="80">
        <f t="shared" si="6"/>
        <v>-230492.40000000037</v>
      </c>
      <c r="E122" s="103">
        <f t="shared" si="7"/>
        <v>-2.1543221464029556</v>
      </c>
      <c r="F122" s="102"/>
      <c r="G122" s="102"/>
    </row>
    <row r="123" spans="1:7" ht="17.25" customHeight="1" x14ac:dyDescent="0.25">
      <c r="A123" s="38" t="s">
        <v>100</v>
      </c>
      <c r="B123" s="79">
        <v>18925783.620000001</v>
      </c>
      <c r="C123" s="79">
        <v>18925024</v>
      </c>
      <c r="D123" s="79">
        <f t="shared" si="6"/>
        <v>-759.62000000104308</v>
      </c>
      <c r="E123" s="101">
        <f t="shared" si="7"/>
        <v>-4.0136779287612027E-3</v>
      </c>
      <c r="F123" s="102"/>
      <c r="G123" s="102"/>
    </row>
    <row r="124" spans="1:7" ht="15" customHeight="1" x14ac:dyDescent="0.25">
      <c r="A124" s="73" t="s">
        <v>101</v>
      </c>
      <c r="B124" s="80">
        <v>17194319.869999997</v>
      </c>
      <c r="C124" s="80">
        <v>16599290</v>
      </c>
      <c r="D124" s="80">
        <f t="shared" si="6"/>
        <v>-595029.86999999732</v>
      </c>
      <c r="E124" s="103">
        <f t="shared" si="7"/>
        <v>-3.4606188235347597</v>
      </c>
      <c r="F124" s="102"/>
      <c r="G124" s="102"/>
    </row>
    <row r="125" spans="1:7" ht="17.25" customHeight="1" x14ac:dyDescent="0.25">
      <c r="A125" s="38" t="s">
        <v>102</v>
      </c>
      <c r="B125" s="79">
        <v>6429856.7400000002</v>
      </c>
      <c r="C125" s="79">
        <v>6328615</v>
      </c>
      <c r="D125" s="79">
        <f t="shared" si="6"/>
        <v>-101241.74000000022</v>
      </c>
      <c r="E125" s="101">
        <f t="shared" si="7"/>
        <v>-1.5745566984436454</v>
      </c>
      <c r="F125" s="102"/>
      <c r="G125" s="102"/>
    </row>
    <row r="126" spans="1:7" ht="15" customHeight="1" x14ac:dyDescent="0.25">
      <c r="A126" s="73" t="s">
        <v>103</v>
      </c>
      <c r="B126" s="80">
        <v>10218948.18</v>
      </c>
      <c r="C126" s="80">
        <v>10185462</v>
      </c>
      <c r="D126" s="80">
        <f t="shared" si="6"/>
        <v>-33486.179999999702</v>
      </c>
      <c r="E126" s="103">
        <f t="shared" si="7"/>
        <v>-0.32768714950073957</v>
      </c>
      <c r="F126" s="102"/>
      <c r="G126" s="102"/>
    </row>
    <row r="127" spans="1:7" ht="17.25" customHeight="1" x14ac:dyDescent="0.25">
      <c r="A127" s="38" t="s">
        <v>104</v>
      </c>
      <c r="B127" s="79">
        <v>16710082.899999999</v>
      </c>
      <c r="C127" s="79">
        <v>16539694</v>
      </c>
      <c r="D127" s="79">
        <f t="shared" si="6"/>
        <v>-170388.89999999851</v>
      </c>
      <c r="E127" s="101">
        <f t="shared" si="7"/>
        <v>-1.0196771674902854</v>
      </c>
      <c r="F127" s="102"/>
      <c r="G127" s="102"/>
    </row>
    <row r="128" spans="1:7" ht="15" customHeight="1" x14ac:dyDescent="0.25">
      <c r="A128" s="73" t="s">
        <v>105</v>
      </c>
      <c r="B128" s="80">
        <v>26804053.289999999</v>
      </c>
      <c r="C128" s="80">
        <v>26114697</v>
      </c>
      <c r="D128" s="80">
        <f t="shared" si="6"/>
        <v>-689356.28999999911</v>
      </c>
      <c r="E128" s="103">
        <f t="shared" si="7"/>
        <v>-2.5718359926451226</v>
      </c>
      <c r="F128" s="102"/>
      <c r="G128" s="102"/>
    </row>
    <row r="129" spans="1:7" ht="17.25" customHeight="1" x14ac:dyDescent="0.25">
      <c r="A129" s="38" t="s">
        <v>133</v>
      </c>
      <c r="B129" s="79">
        <v>16134851.35</v>
      </c>
      <c r="C129" s="79">
        <v>16457550</v>
      </c>
      <c r="D129" s="79">
        <f t="shared" si="6"/>
        <v>322698.65000000037</v>
      </c>
      <c r="E129" s="101">
        <f t="shared" si="7"/>
        <v>2.0000100589708896</v>
      </c>
      <c r="F129" s="102"/>
      <c r="G129" s="102"/>
    </row>
    <row r="130" spans="1:7" ht="15" customHeight="1" x14ac:dyDescent="0.25">
      <c r="A130" s="73" t="s">
        <v>107</v>
      </c>
      <c r="B130" s="80">
        <v>16129947.92</v>
      </c>
      <c r="C130" s="80">
        <v>15867333</v>
      </c>
      <c r="D130" s="80">
        <f t="shared" si="6"/>
        <v>-262614.91999999993</v>
      </c>
      <c r="E130" s="103">
        <f t="shared" si="7"/>
        <v>-1.6281200739301578</v>
      </c>
      <c r="F130" s="102"/>
      <c r="G130" s="102"/>
    </row>
    <row r="131" spans="1:7" ht="17.25" customHeight="1" x14ac:dyDescent="0.25">
      <c r="A131" s="38" t="s">
        <v>108</v>
      </c>
      <c r="B131" s="79">
        <v>10349838.33</v>
      </c>
      <c r="C131" s="79">
        <v>10267666</v>
      </c>
      <c r="D131" s="79">
        <f t="shared" si="6"/>
        <v>-82172.330000000075</v>
      </c>
      <c r="E131" s="101">
        <f t="shared" si="7"/>
        <v>-0.79394795725277834</v>
      </c>
      <c r="F131" s="102"/>
      <c r="G131" s="102"/>
    </row>
    <row r="132" spans="1:7" ht="15" customHeight="1" x14ac:dyDescent="0.25">
      <c r="A132" s="73" t="s">
        <v>109</v>
      </c>
      <c r="B132" s="80">
        <v>16385082.9</v>
      </c>
      <c r="C132" s="80">
        <v>15975042</v>
      </c>
      <c r="D132" s="80">
        <f t="shared" si="6"/>
        <v>-410040.90000000037</v>
      </c>
      <c r="E132" s="103">
        <f t="shared" si="7"/>
        <v>-2.5025256356804904</v>
      </c>
      <c r="F132" s="102"/>
      <c r="G132" s="102"/>
    </row>
    <row r="133" spans="1:7" ht="17.25" customHeight="1" x14ac:dyDescent="0.25">
      <c r="A133" s="38" t="s">
        <v>110</v>
      </c>
      <c r="B133" s="79">
        <v>137192991.34</v>
      </c>
      <c r="C133" s="79">
        <v>124467409</v>
      </c>
      <c r="D133" s="79">
        <f t="shared" si="6"/>
        <v>-12725582.340000004</v>
      </c>
      <c r="E133" s="101">
        <f t="shared" si="7"/>
        <v>-9.2756796216088713</v>
      </c>
      <c r="F133" s="102"/>
      <c r="G133" s="102"/>
    </row>
    <row r="134" spans="1:7" ht="15" customHeight="1" x14ac:dyDescent="0.25">
      <c r="A134" s="73" t="s">
        <v>111</v>
      </c>
      <c r="B134" s="80">
        <v>14104897.23</v>
      </c>
      <c r="C134" s="80">
        <v>14082052</v>
      </c>
      <c r="D134" s="80">
        <f t="shared" si="6"/>
        <v>-22845.230000000447</v>
      </c>
      <c r="E134" s="103">
        <f t="shared" si="7"/>
        <v>-0.16196665333661878</v>
      </c>
      <c r="F134" s="102"/>
      <c r="G134" s="102"/>
    </row>
    <row r="135" spans="1:7" ht="17.25" customHeight="1" x14ac:dyDescent="0.25">
      <c r="A135" s="38" t="s">
        <v>112</v>
      </c>
      <c r="B135" s="79">
        <v>11130190.41</v>
      </c>
      <c r="C135" s="79">
        <v>11083182</v>
      </c>
      <c r="D135" s="79">
        <f t="shared" si="6"/>
        <v>-47008.410000000149</v>
      </c>
      <c r="E135" s="101">
        <f t="shared" si="7"/>
        <v>-0.42235045644650521</v>
      </c>
      <c r="F135" s="102"/>
      <c r="G135" s="102"/>
    </row>
    <row r="136" spans="1:7" ht="15" customHeight="1" x14ac:dyDescent="0.25">
      <c r="A136" s="73" t="s">
        <v>113</v>
      </c>
      <c r="B136" s="80">
        <v>13742912.940000001</v>
      </c>
      <c r="C136" s="80">
        <v>13734952</v>
      </c>
      <c r="D136" s="80">
        <f t="shared" si="6"/>
        <v>-7960.9400000013411</v>
      </c>
      <c r="E136" s="103">
        <f t="shared" si="7"/>
        <v>-5.7927602646963582E-2</v>
      </c>
      <c r="F136" s="102"/>
      <c r="G136" s="102"/>
    </row>
    <row r="137" spans="1:7" ht="17.25" customHeight="1" x14ac:dyDescent="0.25">
      <c r="A137" s="38" t="s">
        <v>114</v>
      </c>
      <c r="B137" s="79">
        <v>17504664.66</v>
      </c>
      <c r="C137" s="79">
        <v>17464246</v>
      </c>
      <c r="D137" s="79">
        <f t="shared" si="6"/>
        <v>-40418.660000000149</v>
      </c>
      <c r="E137" s="101">
        <f t="shared" si="7"/>
        <v>-0.23090222397896626</v>
      </c>
      <c r="F137" s="102"/>
      <c r="G137" s="102"/>
    </row>
    <row r="138" spans="1:7" ht="15" customHeight="1" x14ac:dyDescent="0.25">
      <c r="A138" s="73" t="s">
        <v>115</v>
      </c>
      <c r="B138" s="80">
        <v>35313227.799999997</v>
      </c>
      <c r="C138" s="80">
        <v>34359925</v>
      </c>
      <c r="D138" s="80">
        <f t="shared" si="6"/>
        <v>-953302.79999999702</v>
      </c>
      <c r="E138" s="103">
        <f t="shared" si="7"/>
        <v>-2.6995629099642855</v>
      </c>
      <c r="F138" s="102"/>
      <c r="G138" s="102"/>
    </row>
    <row r="139" spans="1:7" ht="17.25" customHeight="1" x14ac:dyDescent="0.25">
      <c r="A139" s="38" t="s">
        <v>116</v>
      </c>
      <c r="B139" s="79">
        <v>90157617.469999999</v>
      </c>
      <c r="C139" s="79">
        <v>91985115</v>
      </c>
      <c r="D139" s="79">
        <f t="shared" si="6"/>
        <v>1827497.5300000012</v>
      </c>
      <c r="E139" s="101">
        <f t="shared" si="7"/>
        <v>2.0270029103287941</v>
      </c>
      <c r="F139" s="102"/>
      <c r="G139" s="102"/>
    </row>
    <row r="140" spans="1:7" ht="15" customHeight="1" x14ac:dyDescent="0.25">
      <c r="A140" s="73" t="s">
        <v>117</v>
      </c>
      <c r="B140" s="80">
        <v>4549599.04</v>
      </c>
      <c r="C140" s="80">
        <v>4441183</v>
      </c>
      <c r="D140" s="80">
        <f t="shared" si="6"/>
        <v>-108416.04000000004</v>
      </c>
      <c r="E140" s="103">
        <f t="shared" si="7"/>
        <v>-2.3829801054292474</v>
      </c>
      <c r="F140" s="102"/>
      <c r="G140" s="102"/>
    </row>
    <row r="141" spans="1:7" ht="17.25" customHeight="1" x14ac:dyDescent="0.25">
      <c r="A141" s="38" t="s">
        <v>118</v>
      </c>
      <c r="B141" s="79">
        <v>25394895.43</v>
      </c>
      <c r="C141" s="79">
        <v>27373107</v>
      </c>
      <c r="D141" s="79">
        <f t="shared" si="6"/>
        <v>1978211.5700000003</v>
      </c>
      <c r="E141" s="101">
        <f t="shared" si="7"/>
        <v>7.7898000228150588</v>
      </c>
      <c r="F141" s="102"/>
      <c r="G141" s="102"/>
    </row>
    <row r="142" spans="1:7" ht="15" customHeight="1" x14ac:dyDescent="0.25">
      <c r="A142" s="73" t="s">
        <v>119</v>
      </c>
      <c r="B142" s="80">
        <v>11920367.07</v>
      </c>
      <c r="C142" s="80">
        <v>11900508</v>
      </c>
      <c r="D142" s="80">
        <f t="shared" si="6"/>
        <v>-19859.070000000298</v>
      </c>
      <c r="E142" s="103">
        <f t="shared" si="7"/>
        <v>-0.16659780595162743</v>
      </c>
      <c r="F142" s="102"/>
      <c r="G142" s="102"/>
    </row>
    <row r="143" spans="1:7" ht="17.25" customHeight="1" x14ac:dyDescent="0.25">
      <c r="A143" s="38" t="s">
        <v>120</v>
      </c>
      <c r="B143" s="79">
        <v>61114934.810000002</v>
      </c>
      <c r="C143" s="79">
        <v>60031109</v>
      </c>
      <c r="D143" s="79">
        <f t="shared" si="6"/>
        <v>-1083825.8100000024</v>
      </c>
      <c r="E143" s="101">
        <f t="shared" si="7"/>
        <v>-1.773422181287609</v>
      </c>
      <c r="F143" s="102"/>
      <c r="G143" s="102"/>
    </row>
    <row r="144" spans="1:7" ht="15" customHeight="1" x14ac:dyDescent="0.25">
      <c r="A144" s="73" t="s">
        <v>139</v>
      </c>
      <c r="B144" s="80">
        <v>15167042.779999997</v>
      </c>
      <c r="C144" s="80">
        <v>15122900</v>
      </c>
      <c r="D144" s="80">
        <f>C144-B144</f>
        <v>-44142.779999997467</v>
      </c>
      <c r="E144" s="103">
        <f>D144/B144*100</f>
        <v>-0.29104407919391045</v>
      </c>
      <c r="F144" s="102"/>
      <c r="G144" s="102"/>
    </row>
    <row r="145" spans="1:7" ht="4.5" customHeight="1" x14ac:dyDescent="0.25">
      <c r="A145" s="70"/>
      <c r="B145" s="84"/>
      <c r="C145" s="84"/>
      <c r="D145" s="85"/>
      <c r="E145" s="107"/>
      <c r="G145" s="109"/>
    </row>
    <row r="146" spans="1:7" ht="15" customHeight="1" x14ac:dyDescent="0.25">
      <c r="A146" s="60" t="s">
        <v>121</v>
      </c>
      <c r="B146" s="61">
        <f>SUM(B10:B145)</f>
        <v>2609322194.400001</v>
      </c>
      <c r="C146" s="61">
        <f>SUM(C10:C145)</f>
        <v>2680596312</v>
      </c>
      <c r="D146" s="61">
        <f>SUM(D10:D144)</f>
        <v>71274117.600000024</v>
      </c>
      <c r="E146" s="110">
        <f>D146/B146*100</f>
        <v>2.7315184668633496</v>
      </c>
      <c r="F146" s="111"/>
      <c r="G146" s="102"/>
    </row>
    <row r="147" spans="1:7" ht="12.75" customHeight="1" x14ac:dyDescent="0.25">
      <c r="A147" s="70" t="s">
        <v>141</v>
      </c>
      <c r="B147" s="112">
        <v>301630</v>
      </c>
      <c r="C147" s="112">
        <v>351158</v>
      </c>
      <c r="D147" s="84">
        <f>C147-B147</f>
        <v>49528</v>
      </c>
      <c r="E147" s="107">
        <f>D147/B147*100</f>
        <v>16.420117362331332</v>
      </c>
      <c r="F147" s="113"/>
      <c r="G147" s="102"/>
    </row>
    <row r="148" spans="1:7" ht="15" customHeight="1" x14ac:dyDescent="0.25">
      <c r="A148" s="60" t="s">
        <v>2</v>
      </c>
      <c r="B148" s="61">
        <f>+B146+B147</f>
        <v>2609623824.400001</v>
      </c>
      <c r="C148" s="61">
        <f>+C146+C147</f>
        <v>2680947470</v>
      </c>
      <c r="D148" s="61">
        <f>D146+D147</f>
        <v>71323645.600000024</v>
      </c>
      <c r="E148" s="110">
        <f>D148/B148*100</f>
        <v>2.7331006458909299</v>
      </c>
      <c r="F148" s="113"/>
      <c r="G148" s="102"/>
    </row>
    <row r="149" spans="1:7" ht="5.25" customHeight="1" x14ac:dyDescent="0.25">
      <c r="A149" s="62"/>
      <c r="B149" s="76"/>
      <c r="C149" s="76"/>
      <c r="D149" s="77"/>
      <c r="E149" s="78"/>
    </row>
    <row r="151" spans="1:7" x14ac:dyDescent="0.25">
      <c r="A151" s="50" t="s">
        <v>295</v>
      </c>
    </row>
    <row r="152" spans="1:7" ht="3.75" customHeight="1" x14ac:dyDescent="0.25"/>
    <row r="153" spans="1:7" s="87" customFormat="1" x14ac:dyDescent="0.25">
      <c r="A153" s="86" t="s">
        <v>280</v>
      </c>
    </row>
    <row r="162" spans="1:3" x14ac:dyDescent="0.25">
      <c r="A162" s="141"/>
      <c r="B162" s="141"/>
      <c r="C162" s="141"/>
    </row>
    <row r="164" spans="1:3" x14ac:dyDescent="0.25">
      <c r="A164" s="3"/>
    </row>
    <row r="165" spans="1:3" x14ac:dyDescent="0.25">
      <c r="A165" s="3"/>
    </row>
    <row r="166" spans="1:3" x14ac:dyDescent="0.25">
      <c r="A166" s="3"/>
    </row>
    <row r="167" spans="1:3" x14ac:dyDescent="0.25">
      <c r="A167" s="3"/>
    </row>
    <row r="168" spans="1:3" x14ac:dyDescent="0.25">
      <c r="A168" s="3"/>
    </row>
  </sheetData>
  <mergeCells count="7">
    <mergeCell ref="A162:C162"/>
    <mergeCell ref="A5:E5"/>
    <mergeCell ref="A54:E54"/>
    <mergeCell ref="A102:E102"/>
    <mergeCell ref="A7:A8"/>
    <mergeCell ref="A56:A57"/>
    <mergeCell ref="A104:A105"/>
  </mergeCells>
  <phoneticPr fontId="3" type="noConversion"/>
  <pageMargins left="0.62" right="0.28000000000000003" top="0.18" bottom="0.71" header="0" footer="0"/>
  <pageSetup paperSize="9" scale="96" orientation="portrait" r:id="rId1"/>
  <headerFooter alignWithMargins="0"/>
  <rowBreaks count="2" manualBreakCount="2">
    <brk id="49" max="4" man="1"/>
    <brk id="9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147"/>
  <sheetViews>
    <sheetView topLeftCell="A84" zoomScaleNormal="100" workbookViewId="0">
      <selection activeCell="A101" sqref="A101:C147"/>
    </sheetView>
  </sheetViews>
  <sheetFormatPr baseColWidth="10" defaultColWidth="8.42578125" defaultRowHeight="13.5" x14ac:dyDescent="0.25"/>
  <cols>
    <col min="1" max="1" width="41.7109375" style="64" customWidth="1"/>
    <col min="2" max="3" width="22.7109375" style="3" customWidth="1"/>
    <col min="4" max="4" width="27" style="3" customWidth="1"/>
    <col min="5" max="5" width="25.28515625" style="3" customWidth="1"/>
    <col min="6" max="6" width="21.85546875" style="3" customWidth="1"/>
    <col min="7" max="7" width="11.28515625" style="3" customWidth="1"/>
    <col min="8" max="16384" width="8.42578125" style="3"/>
  </cols>
  <sheetData>
    <row r="1" spans="1:3" ht="12" customHeight="1" x14ac:dyDescent="0.25">
      <c r="A1" s="51"/>
      <c r="B1" s="2"/>
      <c r="C1" s="2"/>
    </row>
    <row r="2" spans="1:3" ht="13.5" customHeight="1" x14ac:dyDescent="0.3">
      <c r="A2" s="139" t="s">
        <v>297</v>
      </c>
      <c r="B2" s="139"/>
      <c r="C2" s="139"/>
    </row>
    <row r="3" spans="1:3" ht="21" customHeight="1" x14ac:dyDescent="0.25">
      <c r="A3" s="145" t="s">
        <v>122</v>
      </c>
      <c r="B3" s="145"/>
      <c r="C3" s="145"/>
    </row>
    <row r="4" spans="1:3" ht="17.45" customHeight="1" x14ac:dyDescent="0.25">
      <c r="A4" s="145" t="s">
        <v>351</v>
      </c>
      <c r="B4" s="145"/>
      <c r="C4" s="145"/>
    </row>
    <row r="5" spans="1:3" ht="15" customHeight="1" x14ac:dyDescent="0.25">
      <c r="A5" s="146" t="s">
        <v>140</v>
      </c>
      <c r="B5" s="146"/>
      <c r="C5" s="146"/>
    </row>
    <row r="6" spans="1:3" ht="4.9000000000000004" customHeight="1" x14ac:dyDescent="0.25">
      <c r="A6" s="52"/>
      <c r="B6" s="53"/>
      <c r="C6" s="53"/>
    </row>
    <row r="7" spans="1:3" ht="18" customHeight="1" x14ac:dyDescent="0.25">
      <c r="A7" s="89"/>
      <c r="B7" s="54" t="s">
        <v>298</v>
      </c>
      <c r="C7" s="55" t="s">
        <v>298</v>
      </c>
    </row>
    <row r="8" spans="1:3" ht="13.9" customHeight="1" x14ac:dyDescent="0.25">
      <c r="A8" s="90" t="s">
        <v>123</v>
      </c>
      <c r="B8" s="56" t="s">
        <v>278</v>
      </c>
      <c r="C8" s="57" t="s">
        <v>124</v>
      </c>
    </row>
    <row r="9" spans="1:3" ht="9" hidden="1" customHeight="1" x14ac:dyDescent="0.25">
      <c r="A9" s="5"/>
      <c r="B9" s="5"/>
      <c r="C9" s="5"/>
    </row>
    <row r="10" spans="1:3" ht="18" customHeight="1" x14ac:dyDescent="0.25">
      <c r="A10" s="38" t="s">
        <v>8</v>
      </c>
      <c r="B10" s="79">
        <v>2977762</v>
      </c>
      <c r="C10" s="79">
        <v>2977762</v>
      </c>
    </row>
    <row r="11" spans="1:3" ht="15" customHeight="1" x14ac:dyDescent="0.25">
      <c r="A11" s="73" t="s">
        <v>9</v>
      </c>
      <c r="B11" s="80">
        <v>4207670</v>
      </c>
      <c r="C11" s="80">
        <v>4207670</v>
      </c>
    </row>
    <row r="12" spans="1:3" ht="18" customHeight="1" x14ac:dyDescent="0.25">
      <c r="A12" s="38" t="s">
        <v>10</v>
      </c>
      <c r="B12" s="79">
        <v>5026182</v>
      </c>
      <c r="C12" s="79">
        <v>5026182</v>
      </c>
    </row>
    <row r="13" spans="1:3" ht="15" customHeight="1" x14ac:dyDescent="0.25">
      <c r="A13" s="73" t="s">
        <v>11</v>
      </c>
      <c r="B13" s="80">
        <v>4187554</v>
      </c>
      <c r="C13" s="80">
        <v>4187554</v>
      </c>
    </row>
    <row r="14" spans="1:3" ht="18" customHeight="1" x14ac:dyDescent="0.25">
      <c r="A14" s="38" t="s">
        <v>12</v>
      </c>
      <c r="B14" s="79">
        <v>3204908</v>
      </c>
      <c r="C14" s="79">
        <v>3204908</v>
      </c>
    </row>
    <row r="15" spans="1:3" ht="15" customHeight="1" x14ac:dyDescent="0.25">
      <c r="A15" s="73" t="s">
        <v>13</v>
      </c>
      <c r="B15" s="80">
        <v>14211062</v>
      </c>
      <c r="C15" s="80">
        <v>14211062</v>
      </c>
    </row>
    <row r="16" spans="1:3" ht="18" customHeight="1" x14ac:dyDescent="0.25">
      <c r="A16" s="38" t="s">
        <v>14</v>
      </c>
      <c r="B16" s="79">
        <v>1592614</v>
      </c>
      <c r="C16" s="79">
        <v>1592614</v>
      </c>
    </row>
    <row r="17" spans="1:3" ht="15" customHeight="1" x14ac:dyDescent="0.25">
      <c r="A17" s="73" t="s">
        <v>15</v>
      </c>
      <c r="B17" s="80">
        <v>13664654</v>
      </c>
      <c r="C17" s="80">
        <v>13664654</v>
      </c>
    </row>
    <row r="18" spans="1:3" ht="18" customHeight="1" x14ac:dyDescent="0.25">
      <c r="A18" s="38" t="s">
        <v>16</v>
      </c>
      <c r="B18" s="79">
        <v>7087756</v>
      </c>
      <c r="C18" s="79">
        <v>7087756</v>
      </c>
    </row>
    <row r="19" spans="1:3" ht="15" customHeight="1" x14ac:dyDescent="0.25">
      <c r="A19" s="73" t="s">
        <v>17</v>
      </c>
      <c r="B19" s="80">
        <v>7002376</v>
      </c>
      <c r="C19" s="80">
        <v>7002376</v>
      </c>
    </row>
    <row r="20" spans="1:3" ht="18" customHeight="1" x14ac:dyDescent="0.25">
      <c r="A20" s="38" t="s">
        <v>18</v>
      </c>
      <c r="B20" s="79">
        <v>1829886</v>
      </c>
      <c r="C20" s="79">
        <v>1829886</v>
      </c>
    </row>
    <row r="21" spans="1:3" ht="15" customHeight="1" x14ac:dyDescent="0.25">
      <c r="A21" s="73" t="s">
        <v>19</v>
      </c>
      <c r="B21" s="80">
        <v>4725214</v>
      </c>
      <c r="C21" s="80">
        <v>4725214</v>
      </c>
    </row>
    <row r="22" spans="1:3" ht="18" customHeight="1" x14ac:dyDescent="0.25">
      <c r="A22" s="38" t="s">
        <v>20</v>
      </c>
      <c r="B22" s="79">
        <v>5741212</v>
      </c>
      <c r="C22" s="79">
        <v>5741212</v>
      </c>
    </row>
    <row r="23" spans="1:3" ht="15" customHeight="1" x14ac:dyDescent="0.25">
      <c r="A23" s="73" t="s">
        <v>21</v>
      </c>
      <c r="B23" s="80">
        <v>2367446</v>
      </c>
      <c r="C23" s="80">
        <v>2367446</v>
      </c>
    </row>
    <row r="24" spans="1:3" ht="18" customHeight="1" x14ac:dyDescent="0.25">
      <c r="A24" s="38" t="s">
        <v>22</v>
      </c>
      <c r="B24" s="79">
        <v>6764260</v>
      </c>
      <c r="C24" s="79">
        <v>6764260</v>
      </c>
    </row>
    <row r="25" spans="1:3" ht="15" customHeight="1" x14ac:dyDescent="0.25">
      <c r="A25" s="73" t="s">
        <v>23</v>
      </c>
      <c r="B25" s="80">
        <v>6788354</v>
      </c>
      <c r="C25" s="80">
        <v>6788354</v>
      </c>
    </row>
    <row r="26" spans="1:3" ht="18" customHeight="1" x14ac:dyDescent="0.25">
      <c r="A26" s="38" t="s">
        <v>24</v>
      </c>
      <c r="B26" s="79">
        <v>9529738</v>
      </c>
      <c r="C26" s="79">
        <v>9529738</v>
      </c>
    </row>
    <row r="27" spans="1:3" ht="15" customHeight="1" x14ac:dyDescent="0.25">
      <c r="A27" s="73" t="s">
        <v>25</v>
      </c>
      <c r="B27" s="80">
        <v>2493068</v>
      </c>
      <c r="C27" s="80">
        <v>2493068</v>
      </c>
    </row>
    <row r="28" spans="1:3" ht="18" customHeight="1" x14ac:dyDescent="0.25">
      <c r="A28" s="38" t="s">
        <v>26</v>
      </c>
      <c r="B28" s="79">
        <v>3546630</v>
      </c>
      <c r="C28" s="79">
        <v>3546630</v>
      </c>
    </row>
    <row r="29" spans="1:3" ht="15" customHeight="1" x14ac:dyDescent="0.25">
      <c r="A29" s="73" t="s">
        <v>27</v>
      </c>
      <c r="B29" s="80">
        <v>6615242</v>
      </c>
      <c r="C29" s="80">
        <v>6615242</v>
      </c>
    </row>
    <row r="30" spans="1:3" ht="18" customHeight="1" x14ac:dyDescent="0.25">
      <c r="A30" s="38" t="s">
        <v>28</v>
      </c>
      <c r="B30" s="79">
        <v>6605692</v>
      </c>
      <c r="C30" s="79">
        <v>6605692</v>
      </c>
    </row>
    <row r="31" spans="1:3" ht="15" customHeight="1" x14ac:dyDescent="0.25">
      <c r="A31" s="73" t="s">
        <v>29</v>
      </c>
      <c r="B31" s="80">
        <v>3575664</v>
      </c>
      <c r="C31" s="80">
        <v>3575664</v>
      </c>
    </row>
    <row r="32" spans="1:3" ht="18" customHeight="1" x14ac:dyDescent="0.25">
      <c r="A32" s="38" t="s">
        <v>30</v>
      </c>
      <c r="B32" s="79">
        <v>2242044</v>
      </c>
      <c r="C32" s="79">
        <v>2242044</v>
      </c>
    </row>
    <row r="33" spans="1:3" ht="15" customHeight="1" x14ac:dyDescent="0.25">
      <c r="A33" s="73" t="s">
        <v>31</v>
      </c>
      <c r="B33" s="80">
        <v>8243530</v>
      </c>
      <c r="C33" s="80">
        <v>8243530</v>
      </c>
    </row>
    <row r="34" spans="1:3" ht="18" customHeight="1" x14ac:dyDescent="0.25">
      <c r="A34" s="38" t="s">
        <v>32</v>
      </c>
      <c r="B34" s="79">
        <v>12455986</v>
      </c>
      <c r="C34" s="79">
        <v>12455986</v>
      </c>
    </row>
    <row r="35" spans="1:3" ht="15" customHeight="1" x14ac:dyDescent="0.25">
      <c r="A35" s="73" t="s">
        <v>33</v>
      </c>
      <c r="B35" s="80">
        <v>5185800</v>
      </c>
      <c r="C35" s="80">
        <v>5185800</v>
      </c>
    </row>
    <row r="36" spans="1:3" ht="18" customHeight="1" x14ac:dyDescent="0.25">
      <c r="A36" s="38" t="s">
        <v>34</v>
      </c>
      <c r="B36" s="79">
        <v>2357250</v>
      </c>
      <c r="C36" s="79">
        <v>2357250</v>
      </c>
    </row>
    <row r="37" spans="1:3" ht="15" customHeight="1" x14ac:dyDescent="0.25">
      <c r="A37" s="73" t="s">
        <v>35</v>
      </c>
      <c r="B37" s="80">
        <v>2533790</v>
      </c>
      <c r="C37" s="80">
        <v>2533790</v>
      </c>
    </row>
    <row r="38" spans="1:3" ht="18" customHeight="1" x14ac:dyDescent="0.25">
      <c r="A38" s="38" t="s">
        <v>36</v>
      </c>
      <c r="B38" s="79">
        <v>5500580</v>
      </c>
      <c r="C38" s="79">
        <v>5500580</v>
      </c>
    </row>
    <row r="39" spans="1:3" ht="15" customHeight="1" x14ac:dyDescent="0.25">
      <c r="A39" s="73" t="s">
        <v>37</v>
      </c>
      <c r="B39" s="80">
        <v>2928828</v>
      </c>
      <c r="C39" s="80">
        <v>2928828</v>
      </c>
    </row>
    <row r="40" spans="1:3" ht="18" customHeight="1" x14ac:dyDescent="0.25">
      <c r="A40" s="38" t="s">
        <v>38</v>
      </c>
      <c r="B40" s="79">
        <v>6135694</v>
      </c>
      <c r="C40" s="79">
        <v>6135694</v>
      </c>
    </row>
    <row r="41" spans="1:3" ht="15" customHeight="1" x14ac:dyDescent="0.25">
      <c r="A41" s="73" t="s">
        <v>39</v>
      </c>
      <c r="B41" s="80">
        <v>4675616</v>
      </c>
      <c r="C41" s="80">
        <v>4675616</v>
      </c>
    </row>
    <row r="42" spans="1:3" ht="18" customHeight="1" x14ac:dyDescent="0.25">
      <c r="A42" s="38" t="s">
        <v>40</v>
      </c>
      <c r="B42" s="79">
        <v>3577334</v>
      </c>
      <c r="C42" s="79">
        <v>3577334</v>
      </c>
    </row>
    <row r="43" spans="1:3" ht="15" customHeight="1" x14ac:dyDescent="0.25">
      <c r="A43" s="73" t="s">
        <v>41</v>
      </c>
      <c r="B43" s="80">
        <v>29990696</v>
      </c>
      <c r="C43" s="80">
        <v>29990696</v>
      </c>
    </row>
    <row r="44" spans="1:3" ht="18" customHeight="1" x14ac:dyDescent="0.25">
      <c r="A44" s="38" t="s">
        <v>42</v>
      </c>
      <c r="B44" s="79">
        <v>10230436</v>
      </c>
      <c r="C44" s="79">
        <v>10230436</v>
      </c>
    </row>
    <row r="45" spans="1:3" ht="15" customHeight="1" x14ac:dyDescent="0.25">
      <c r="A45" s="73" t="s">
        <v>43</v>
      </c>
      <c r="B45" s="80">
        <v>2230904</v>
      </c>
      <c r="C45" s="80">
        <v>2230904</v>
      </c>
    </row>
    <row r="46" spans="1:3" ht="18" customHeight="1" x14ac:dyDescent="0.25">
      <c r="A46" s="38" t="s">
        <v>44</v>
      </c>
      <c r="B46" s="79">
        <v>3399920</v>
      </c>
      <c r="C46" s="79">
        <v>3399920</v>
      </c>
    </row>
    <row r="47" spans="1:3" ht="15" customHeight="1" x14ac:dyDescent="0.25">
      <c r="A47" s="73" t="s">
        <v>45</v>
      </c>
      <c r="B47" s="80">
        <v>11846918</v>
      </c>
      <c r="C47" s="80">
        <v>11846918</v>
      </c>
    </row>
    <row r="48" spans="1:3" ht="7.9" customHeight="1" x14ac:dyDescent="0.25">
      <c r="A48" s="62"/>
      <c r="B48" s="76"/>
      <c r="C48" s="76"/>
    </row>
    <row r="52" spans="1:3" ht="16.5" x14ac:dyDescent="0.3">
      <c r="A52" s="139" t="s">
        <v>297</v>
      </c>
      <c r="B52" s="139"/>
      <c r="C52" s="139"/>
    </row>
    <row r="53" spans="1:3" ht="21" customHeight="1" x14ac:dyDescent="0.25">
      <c r="A53" s="145" t="s">
        <v>122</v>
      </c>
      <c r="B53" s="145"/>
      <c r="C53" s="145"/>
    </row>
    <row r="54" spans="1:3" ht="13.5" customHeight="1" x14ac:dyDescent="0.25">
      <c r="A54" s="145" t="str">
        <f>+A4</f>
        <v>POR EL PERÍODO DEL 1o. DE ENERO AL 31 DE MARZO DEL AÑO 2026.</v>
      </c>
      <c r="B54" s="145"/>
      <c r="C54" s="145"/>
    </row>
    <row r="55" spans="1:3" ht="11.45" customHeight="1" x14ac:dyDescent="0.25">
      <c r="A55" s="142" t="s">
        <v>140</v>
      </c>
      <c r="B55" s="142"/>
      <c r="C55" s="142"/>
    </row>
    <row r="56" spans="1:3" ht="5.45" customHeight="1" x14ac:dyDescent="0.25">
      <c r="A56" s="91"/>
      <c r="B56" s="92"/>
      <c r="C56" s="92"/>
    </row>
    <row r="57" spans="1:3" ht="16.5" customHeight="1" x14ac:dyDescent="0.25">
      <c r="A57" s="89"/>
      <c r="B57" s="54" t="s">
        <v>298</v>
      </c>
      <c r="C57" s="55" t="s">
        <v>298</v>
      </c>
    </row>
    <row r="58" spans="1:3" ht="18.75" customHeight="1" x14ac:dyDescent="0.25">
      <c r="A58" s="90" t="s">
        <v>123</v>
      </c>
      <c r="B58" s="56" t="s">
        <v>278</v>
      </c>
      <c r="C58" s="57" t="s">
        <v>124</v>
      </c>
    </row>
    <row r="59" spans="1:3" ht="12.75" hidden="1" customHeight="1" x14ac:dyDescent="0.25">
      <c r="A59" s="32"/>
      <c r="B59" s="32"/>
      <c r="C59" s="32"/>
    </row>
    <row r="60" spans="1:3" ht="18" customHeight="1" x14ac:dyDescent="0.25">
      <c r="A60" s="38" t="s">
        <v>46</v>
      </c>
      <c r="B60" s="79">
        <v>2691486</v>
      </c>
      <c r="C60" s="79">
        <v>2691486</v>
      </c>
    </row>
    <row r="61" spans="1:3" ht="15" customHeight="1" x14ac:dyDescent="0.25">
      <c r="A61" s="73" t="s">
        <v>47</v>
      </c>
      <c r="B61" s="80">
        <v>5040990</v>
      </c>
      <c r="C61" s="80">
        <v>5040990</v>
      </c>
    </row>
    <row r="62" spans="1:3" ht="18" customHeight="1" x14ac:dyDescent="0.25">
      <c r="A62" s="38" t="s">
        <v>48</v>
      </c>
      <c r="B62" s="79">
        <v>4203456</v>
      </c>
      <c r="C62" s="79">
        <v>4203456</v>
      </c>
    </row>
    <row r="63" spans="1:3" ht="15" customHeight="1" x14ac:dyDescent="0.25">
      <c r="A63" s="73" t="s">
        <v>49</v>
      </c>
      <c r="B63" s="80">
        <v>2216150</v>
      </c>
      <c r="C63" s="80">
        <v>2216150</v>
      </c>
    </row>
    <row r="64" spans="1:3" ht="18" customHeight="1" x14ac:dyDescent="0.25">
      <c r="A64" s="38" t="s">
        <v>50</v>
      </c>
      <c r="B64" s="79">
        <v>7580200</v>
      </c>
      <c r="C64" s="79">
        <v>7580200</v>
      </c>
    </row>
    <row r="65" spans="1:3" ht="15" customHeight="1" x14ac:dyDescent="0.25">
      <c r="A65" s="73" t="s">
        <v>51</v>
      </c>
      <c r="B65" s="80">
        <v>3789436</v>
      </c>
      <c r="C65" s="80">
        <v>3789436</v>
      </c>
    </row>
    <row r="66" spans="1:3" ht="18" customHeight="1" x14ac:dyDescent="0.25">
      <c r="A66" s="38" t="s">
        <v>52</v>
      </c>
      <c r="B66" s="79">
        <v>3325306</v>
      </c>
      <c r="C66" s="79">
        <v>3325306</v>
      </c>
    </row>
    <row r="67" spans="1:3" ht="15" customHeight="1" x14ac:dyDescent="0.25">
      <c r="A67" s="73" t="s">
        <v>54</v>
      </c>
      <c r="B67" s="80">
        <v>4539948</v>
      </c>
      <c r="C67" s="80">
        <v>4539948</v>
      </c>
    </row>
    <row r="68" spans="1:3" ht="18" customHeight="1" x14ac:dyDescent="0.25">
      <c r="A68" s="38" t="s">
        <v>55</v>
      </c>
      <c r="B68" s="79">
        <v>7190074</v>
      </c>
      <c r="C68" s="79">
        <v>7190074</v>
      </c>
    </row>
    <row r="69" spans="1:3" ht="15" customHeight="1" x14ac:dyDescent="0.25">
      <c r="A69" s="73" t="s">
        <v>56</v>
      </c>
      <c r="B69" s="80">
        <v>1775460</v>
      </c>
      <c r="C69" s="80">
        <v>1775460</v>
      </c>
    </row>
    <row r="70" spans="1:3" ht="18" customHeight="1" x14ac:dyDescent="0.25">
      <c r="A70" s="38" t="s">
        <v>57</v>
      </c>
      <c r="B70" s="79">
        <v>9458964</v>
      </c>
      <c r="C70" s="79">
        <v>9458964</v>
      </c>
    </row>
    <row r="71" spans="1:3" ht="15" customHeight="1" x14ac:dyDescent="0.25">
      <c r="A71" s="73" t="s">
        <v>58</v>
      </c>
      <c r="B71" s="80">
        <v>20890226</v>
      </c>
      <c r="C71" s="80">
        <v>20890226</v>
      </c>
    </row>
    <row r="72" spans="1:3" ht="18" customHeight="1" x14ac:dyDescent="0.25">
      <c r="A72" s="38" t="s">
        <v>59</v>
      </c>
      <c r="B72" s="79">
        <v>1687066</v>
      </c>
      <c r="C72" s="79">
        <v>1687066</v>
      </c>
    </row>
    <row r="73" spans="1:3" ht="15" customHeight="1" x14ac:dyDescent="0.25">
      <c r="A73" s="73" t="s">
        <v>60</v>
      </c>
      <c r="B73" s="80">
        <v>11414680</v>
      </c>
      <c r="C73" s="80">
        <v>11414680</v>
      </c>
    </row>
    <row r="74" spans="1:3" ht="18" customHeight="1" x14ac:dyDescent="0.25">
      <c r="A74" s="38" t="s">
        <v>61</v>
      </c>
      <c r="B74" s="79">
        <v>48499730</v>
      </c>
      <c r="C74" s="79">
        <v>48499730</v>
      </c>
    </row>
    <row r="75" spans="1:3" ht="15" customHeight="1" x14ac:dyDescent="0.25">
      <c r="A75" s="73" t="s">
        <v>62</v>
      </c>
      <c r="B75" s="80">
        <v>4778334</v>
      </c>
      <c r="C75" s="80">
        <v>4778334</v>
      </c>
    </row>
    <row r="76" spans="1:3" ht="18" customHeight="1" x14ac:dyDescent="0.25">
      <c r="A76" s="38" t="s">
        <v>63</v>
      </c>
      <c r="B76" s="79">
        <v>8190928</v>
      </c>
      <c r="C76" s="79">
        <v>8190928</v>
      </c>
    </row>
    <row r="77" spans="1:3" ht="15" customHeight="1" x14ac:dyDescent="0.25">
      <c r="A77" s="73" t="s">
        <v>64</v>
      </c>
      <c r="B77" s="80">
        <v>13934702</v>
      </c>
      <c r="C77" s="80">
        <v>13934702</v>
      </c>
    </row>
    <row r="78" spans="1:3" ht="18" customHeight="1" x14ac:dyDescent="0.25">
      <c r="A78" s="38" t="s">
        <v>65</v>
      </c>
      <c r="B78" s="79">
        <v>6655598</v>
      </c>
      <c r="C78" s="79">
        <v>6655598</v>
      </c>
    </row>
    <row r="79" spans="1:3" ht="15" customHeight="1" x14ac:dyDescent="0.25">
      <c r="A79" s="73" t="s">
        <v>66</v>
      </c>
      <c r="B79" s="80">
        <v>2937684</v>
      </c>
      <c r="C79" s="80">
        <v>2937684</v>
      </c>
    </row>
    <row r="80" spans="1:3" ht="18" customHeight="1" x14ac:dyDescent="0.25">
      <c r="A80" s="38" t="s">
        <v>67</v>
      </c>
      <c r="B80" s="79">
        <v>2631180</v>
      </c>
      <c r="C80" s="79">
        <v>2631180</v>
      </c>
    </row>
    <row r="81" spans="1:3" ht="15" customHeight="1" x14ac:dyDescent="0.25">
      <c r="A81" s="73" t="s">
        <v>68</v>
      </c>
      <c r="B81" s="80">
        <v>2485886</v>
      </c>
      <c r="C81" s="80">
        <v>2485886</v>
      </c>
    </row>
    <row r="82" spans="1:3" ht="18" customHeight="1" x14ac:dyDescent="0.25">
      <c r="A82" s="38" t="s">
        <v>69</v>
      </c>
      <c r="B82" s="79">
        <v>10718906</v>
      </c>
      <c r="C82" s="79">
        <v>10718906</v>
      </c>
    </row>
    <row r="83" spans="1:3" ht="15" customHeight="1" x14ac:dyDescent="0.25">
      <c r="A83" s="73" t="s">
        <v>70</v>
      </c>
      <c r="B83" s="80">
        <v>5451070</v>
      </c>
      <c r="C83" s="80">
        <v>5451070</v>
      </c>
    </row>
    <row r="84" spans="1:3" ht="18" customHeight="1" x14ac:dyDescent="0.25">
      <c r="A84" s="38" t="s">
        <v>71</v>
      </c>
      <c r="B84" s="79">
        <v>5904274</v>
      </c>
      <c r="C84" s="79">
        <v>5904274</v>
      </c>
    </row>
    <row r="85" spans="1:3" ht="15" customHeight="1" x14ac:dyDescent="0.25">
      <c r="A85" s="73" t="s">
        <v>72</v>
      </c>
      <c r="B85" s="80">
        <v>8174586</v>
      </c>
      <c r="C85" s="80">
        <v>8174586</v>
      </c>
    </row>
    <row r="86" spans="1:3" ht="18" customHeight="1" x14ac:dyDescent="0.25">
      <c r="A86" s="38" t="s">
        <v>73</v>
      </c>
      <c r="B86" s="79">
        <v>11730330</v>
      </c>
      <c r="C86" s="79">
        <v>11730330</v>
      </c>
    </row>
    <row r="87" spans="1:3" ht="15" customHeight="1" x14ac:dyDescent="0.25">
      <c r="A87" s="73" t="s">
        <v>74</v>
      </c>
      <c r="B87" s="80">
        <v>19929764</v>
      </c>
      <c r="C87" s="80">
        <v>19929764</v>
      </c>
    </row>
    <row r="88" spans="1:3" ht="18" customHeight="1" x14ac:dyDescent="0.25">
      <c r="A88" s="38" t="s">
        <v>75</v>
      </c>
      <c r="B88" s="79">
        <v>5423004</v>
      </c>
      <c r="C88" s="79">
        <v>5423004</v>
      </c>
    </row>
    <row r="89" spans="1:3" ht="15" customHeight="1" x14ac:dyDescent="0.25">
      <c r="A89" s="73" t="s">
        <v>76</v>
      </c>
      <c r="B89" s="80">
        <v>2386112</v>
      </c>
      <c r="C89" s="80">
        <v>2386112</v>
      </c>
    </row>
    <row r="90" spans="1:3" ht="18" customHeight="1" x14ac:dyDescent="0.25">
      <c r="A90" s="38" t="s">
        <v>77</v>
      </c>
      <c r="B90" s="79">
        <v>6902002</v>
      </c>
      <c r="C90" s="79">
        <v>6902002</v>
      </c>
    </row>
    <row r="91" spans="1:3" ht="15" customHeight="1" x14ac:dyDescent="0.25">
      <c r="A91" s="73" t="s">
        <v>78</v>
      </c>
      <c r="B91" s="80">
        <v>1803070</v>
      </c>
      <c r="C91" s="80">
        <v>1803070</v>
      </c>
    </row>
    <row r="92" spans="1:3" ht="18" customHeight="1" x14ac:dyDescent="0.25">
      <c r="A92" s="38" t="s">
        <v>79</v>
      </c>
      <c r="B92" s="79">
        <v>16589490</v>
      </c>
      <c r="C92" s="79">
        <v>16589490</v>
      </c>
    </row>
    <row r="93" spans="1:3" ht="15" customHeight="1" x14ac:dyDescent="0.25">
      <c r="A93" s="73" t="s">
        <v>80</v>
      </c>
      <c r="B93" s="80">
        <v>4103228</v>
      </c>
      <c r="C93" s="80">
        <v>4103228</v>
      </c>
    </row>
    <row r="94" spans="1:3" ht="18" customHeight="1" x14ac:dyDescent="0.25">
      <c r="A94" s="38" t="s">
        <v>81</v>
      </c>
      <c r="B94" s="79">
        <v>5936458</v>
      </c>
      <c r="C94" s="79">
        <v>5936458</v>
      </c>
    </row>
    <row r="95" spans="1:3" ht="15" customHeight="1" x14ac:dyDescent="0.25">
      <c r="A95" s="73" t="s">
        <v>82</v>
      </c>
      <c r="B95" s="80">
        <v>2374128</v>
      </c>
      <c r="C95" s="80">
        <v>2374128</v>
      </c>
    </row>
    <row r="96" spans="1:3" ht="18" customHeight="1" x14ac:dyDescent="0.25">
      <c r="A96" s="38" t="s">
        <v>83</v>
      </c>
      <c r="B96" s="79">
        <v>9819674</v>
      </c>
      <c r="C96" s="79">
        <v>9819674</v>
      </c>
    </row>
    <row r="97" spans="1:3" ht="15" customHeight="1" x14ac:dyDescent="0.25">
      <c r="A97" s="73" t="s">
        <v>84</v>
      </c>
      <c r="B97" s="80">
        <v>6423134</v>
      </c>
      <c r="C97" s="80">
        <v>6423134</v>
      </c>
    </row>
    <row r="98" spans="1:3" ht="7.9" customHeight="1" x14ac:dyDescent="0.25">
      <c r="A98" s="62"/>
      <c r="B98" s="76"/>
      <c r="C98" s="76"/>
    </row>
    <row r="100" spans="1:3" ht="24" customHeight="1" x14ac:dyDescent="0.25"/>
    <row r="101" spans="1:3" ht="16.5" x14ac:dyDescent="0.3">
      <c r="A101" s="139" t="s">
        <v>297</v>
      </c>
      <c r="B101" s="139"/>
      <c r="C101" s="139"/>
    </row>
    <row r="102" spans="1:3" ht="21" customHeight="1" x14ac:dyDescent="0.25">
      <c r="A102" s="145" t="s">
        <v>122</v>
      </c>
      <c r="B102" s="145"/>
      <c r="C102" s="145"/>
    </row>
    <row r="103" spans="1:3" ht="13.5" customHeight="1" x14ac:dyDescent="0.25">
      <c r="A103" s="145" t="str">
        <f>+A4</f>
        <v>POR EL PERÍODO DEL 1o. DE ENERO AL 31 DE MARZO DEL AÑO 2026.</v>
      </c>
      <c r="B103" s="145"/>
      <c r="C103" s="145"/>
    </row>
    <row r="104" spans="1:3" x14ac:dyDescent="0.25">
      <c r="A104" s="142" t="s">
        <v>140</v>
      </c>
      <c r="B104" s="142"/>
      <c r="C104" s="142"/>
    </row>
    <row r="105" spans="1:3" ht="4.1500000000000004" customHeight="1" x14ac:dyDescent="0.25">
      <c r="A105" s="52"/>
      <c r="B105" s="53"/>
      <c r="C105" s="53"/>
    </row>
    <row r="106" spans="1:3" ht="16.5" customHeight="1" x14ac:dyDescent="0.25">
      <c r="A106" s="89"/>
      <c r="B106" s="54" t="s">
        <v>298</v>
      </c>
      <c r="C106" s="55" t="s">
        <v>298</v>
      </c>
    </row>
    <row r="107" spans="1:3" ht="15" customHeight="1" x14ac:dyDescent="0.25">
      <c r="A107" s="90" t="s">
        <v>123</v>
      </c>
      <c r="B107" s="56" t="s">
        <v>278</v>
      </c>
      <c r="C107" s="57" t="s">
        <v>124</v>
      </c>
    </row>
    <row r="108" spans="1:3" hidden="1" x14ac:dyDescent="0.25">
      <c r="A108" s="5"/>
      <c r="B108" s="5"/>
      <c r="C108" s="5"/>
    </row>
    <row r="109" spans="1:3" ht="18" customHeight="1" x14ac:dyDescent="0.25">
      <c r="A109" s="38" t="s">
        <v>85</v>
      </c>
      <c r="B109" s="79">
        <v>6152072</v>
      </c>
      <c r="C109" s="79">
        <v>6152072</v>
      </c>
    </row>
    <row r="110" spans="1:3" ht="15" customHeight="1" x14ac:dyDescent="0.25">
      <c r="A110" s="73" t="s">
        <v>86</v>
      </c>
      <c r="B110" s="80">
        <v>3295696</v>
      </c>
      <c r="C110" s="80">
        <v>3295696</v>
      </c>
    </row>
    <row r="111" spans="1:3" ht="18" customHeight="1" x14ac:dyDescent="0.25">
      <c r="A111" s="38" t="s">
        <v>87</v>
      </c>
      <c r="B111" s="79">
        <v>12542558</v>
      </c>
      <c r="C111" s="79">
        <v>12542558</v>
      </c>
    </row>
    <row r="112" spans="1:3" ht="15" customHeight="1" x14ac:dyDescent="0.25">
      <c r="A112" s="73" t="s">
        <v>88</v>
      </c>
      <c r="B112" s="80">
        <v>6504032</v>
      </c>
      <c r="C112" s="80">
        <v>6504032</v>
      </c>
    </row>
    <row r="113" spans="1:3" ht="18" customHeight="1" x14ac:dyDescent="0.25">
      <c r="A113" s="38" t="s">
        <v>89</v>
      </c>
      <c r="B113" s="79">
        <v>5280650</v>
      </c>
      <c r="C113" s="79">
        <v>5280650</v>
      </c>
    </row>
    <row r="114" spans="1:3" ht="15" customHeight="1" x14ac:dyDescent="0.25">
      <c r="A114" s="73" t="s">
        <v>90</v>
      </c>
      <c r="B114" s="80">
        <v>11299112</v>
      </c>
      <c r="C114" s="80">
        <v>11299112</v>
      </c>
    </row>
    <row r="115" spans="1:3" ht="18" customHeight="1" x14ac:dyDescent="0.25">
      <c r="A115" s="38" t="s">
        <v>91</v>
      </c>
      <c r="B115" s="79">
        <v>5768610</v>
      </c>
      <c r="C115" s="79">
        <v>5768610</v>
      </c>
    </row>
    <row r="116" spans="1:3" ht="15" customHeight="1" x14ac:dyDescent="0.25">
      <c r="A116" s="73" t="s">
        <v>92</v>
      </c>
      <c r="B116" s="80">
        <v>8983904</v>
      </c>
      <c r="C116" s="80">
        <v>8983904</v>
      </c>
    </row>
    <row r="117" spans="1:3" ht="18" customHeight="1" x14ac:dyDescent="0.25">
      <c r="A117" s="38" t="s">
        <v>93</v>
      </c>
      <c r="B117" s="79">
        <v>5172602</v>
      </c>
      <c r="C117" s="79">
        <v>5172602</v>
      </c>
    </row>
    <row r="118" spans="1:3" ht="15" customHeight="1" x14ac:dyDescent="0.25">
      <c r="A118" s="73" t="s">
        <v>94</v>
      </c>
      <c r="B118" s="80">
        <v>2839652</v>
      </c>
      <c r="C118" s="80">
        <v>2839652</v>
      </c>
    </row>
    <row r="119" spans="1:3" ht="18" customHeight="1" x14ac:dyDescent="0.25">
      <c r="A119" s="38" t="s">
        <v>95</v>
      </c>
      <c r="B119" s="79">
        <v>1964110</v>
      </c>
      <c r="C119" s="79">
        <v>1964110</v>
      </c>
    </row>
    <row r="120" spans="1:3" ht="15" customHeight="1" x14ac:dyDescent="0.25">
      <c r="A120" s="73" t="s">
        <v>96</v>
      </c>
      <c r="B120" s="80">
        <v>6539508</v>
      </c>
      <c r="C120" s="80">
        <v>6539508</v>
      </c>
    </row>
    <row r="121" spans="1:3" ht="18" customHeight="1" x14ac:dyDescent="0.25">
      <c r="A121" s="38" t="s">
        <v>97</v>
      </c>
      <c r="B121" s="79">
        <v>3448524</v>
      </c>
      <c r="C121" s="79">
        <v>3448524</v>
      </c>
    </row>
    <row r="122" spans="1:3" ht="15" customHeight="1" x14ac:dyDescent="0.25">
      <c r="A122" s="73" t="s">
        <v>98</v>
      </c>
      <c r="B122" s="80">
        <v>3978304</v>
      </c>
      <c r="C122" s="80">
        <v>3978304</v>
      </c>
    </row>
    <row r="123" spans="1:3" ht="18" customHeight="1" x14ac:dyDescent="0.25">
      <c r="A123" s="38" t="s">
        <v>99</v>
      </c>
      <c r="B123" s="79">
        <v>2385822</v>
      </c>
      <c r="C123" s="79">
        <v>2385822</v>
      </c>
    </row>
    <row r="124" spans="1:3" ht="15" customHeight="1" x14ac:dyDescent="0.25">
      <c r="A124" s="73" t="s">
        <v>100</v>
      </c>
      <c r="B124" s="80">
        <v>8035708</v>
      </c>
      <c r="C124" s="80">
        <v>8035708</v>
      </c>
    </row>
    <row r="125" spans="1:3" ht="18" customHeight="1" x14ac:dyDescent="0.25">
      <c r="A125" s="38" t="s">
        <v>101</v>
      </c>
      <c r="B125" s="79">
        <v>7387962</v>
      </c>
      <c r="C125" s="79">
        <v>7387962</v>
      </c>
    </row>
    <row r="126" spans="1:3" ht="15" customHeight="1" x14ac:dyDescent="0.25">
      <c r="A126" s="73" t="s">
        <v>102</v>
      </c>
      <c r="B126" s="80">
        <v>3078296</v>
      </c>
      <c r="C126" s="80">
        <v>3078296</v>
      </c>
    </row>
    <row r="127" spans="1:3" ht="18" customHeight="1" x14ac:dyDescent="0.25">
      <c r="A127" s="38" t="s">
        <v>103</v>
      </c>
      <c r="B127" s="79">
        <v>1805668</v>
      </c>
      <c r="C127" s="79">
        <v>1805668</v>
      </c>
    </row>
    <row r="128" spans="1:3" ht="15" customHeight="1" x14ac:dyDescent="0.25">
      <c r="A128" s="73" t="s">
        <v>104</v>
      </c>
      <c r="B128" s="80">
        <v>3815694</v>
      </c>
      <c r="C128" s="80">
        <v>3815694</v>
      </c>
    </row>
    <row r="129" spans="1:3" ht="18" customHeight="1" x14ac:dyDescent="0.25">
      <c r="A129" s="38" t="s">
        <v>105</v>
      </c>
      <c r="B129" s="79">
        <v>14353734</v>
      </c>
      <c r="C129" s="79">
        <v>14353734</v>
      </c>
    </row>
    <row r="130" spans="1:3" ht="15" customHeight="1" x14ac:dyDescent="0.25">
      <c r="A130" s="73" t="s">
        <v>106</v>
      </c>
      <c r="B130" s="80">
        <v>6158380</v>
      </c>
      <c r="C130" s="80">
        <v>6158380</v>
      </c>
    </row>
    <row r="131" spans="1:3" ht="18" customHeight="1" x14ac:dyDescent="0.25">
      <c r="A131" s="38" t="s">
        <v>107</v>
      </c>
      <c r="B131" s="79">
        <v>7729188</v>
      </c>
      <c r="C131" s="79">
        <v>7729188</v>
      </c>
    </row>
    <row r="132" spans="1:3" ht="15" customHeight="1" x14ac:dyDescent="0.25">
      <c r="A132" s="73" t="s">
        <v>108</v>
      </c>
      <c r="B132" s="80">
        <v>4530518</v>
      </c>
      <c r="C132" s="80">
        <v>4530518</v>
      </c>
    </row>
    <row r="133" spans="1:3" ht="18" customHeight="1" x14ac:dyDescent="0.25">
      <c r="A133" s="38" t="s">
        <v>109</v>
      </c>
      <c r="B133" s="79">
        <v>6912222</v>
      </c>
      <c r="C133" s="79">
        <v>6912222</v>
      </c>
    </row>
    <row r="134" spans="1:3" ht="15" customHeight="1" x14ac:dyDescent="0.25">
      <c r="A134" s="73" t="s">
        <v>110</v>
      </c>
      <c r="B134" s="80">
        <v>36980614</v>
      </c>
      <c r="C134" s="80">
        <v>36980614</v>
      </c>
    </row>
    <row r="135" spans="1:3" ht="18" customHeight="1" x14ac:dyDescent="0.25">
      <c r="A135" s="38" t="s">
        <v>111</v>
      </c>
      <c r="B135" s="79">
        <v>4151242</v>
      </c>
      <c r="C135" s="79">
        <v>4151242</v>
      </c>
    </row>
    <row r="136" spans="1:3" ht="15" customHeight="1" x14ac:dyDescent="0.25">
      <c r="A136" s="73" t="s">
        <v>112</v>
      </c>
      <c r="B136" s="80">
        <v>2982908</v>
      </c>
      <c r="C136" s="80">
        <v>2982908</v>
      </c>
    </row>
    <row r="137" spans="1:3" ht="18" customHeight="1" x14ac:dyDescent="0.25">
      <c r="A137" s="38" t="s">
        <v>113</v>
      </c>
      <c r="B137" s="79">
        <v>2576438</v>
      </c>
      <c r="C137" s="79">
        <v>2576438</v>
      </c>
    </row>
    <row r="138" spans="1:3" ht="15" customHeight="1" x14ac:dyDescent="0.25">
      <c r="A138" s="73" t="s">
        <v>114</v>
      </c>
      <c r="B138" s="80">
        <v>4697958</v>
      </c>
      <c r="C138" s="80">
        <v>4697958</v>
      </c>
    </row>
    <row r="139" spans="1:3" ht="18" customHeight="1" x14ac:dyDescent="0.25">
      <c r="A139" s="38" t="s">
        <v>115</v>
      </c>
      <c r="B139" s="79">
        <v>10438234</v>
      </c>
      <c r="C139" s="79">
        <v>10438234</v>
      </c>
    </row>
    <row r="140" spans="1:3" ht="15" customHeight="1" x14ac:dyDescent="0.25">
      <c r="A140" s="73" t="s">
        <v>116</v>
      </c>
      <c r="B140" s="80">
        <v>17576608</v>
      </c>
      <c r="C140" s="80">
        <v>17576608</v>
      </c>
    </row>
    <row r="141" spans="1:3" ht="18" customHeight="1" x14ac:dyDescent="0.25">
      <c r="A141" s="38" t="s">
        <v>117</v>
      </c>
      <c r="B141" s="79">
        <v>2446948</v>
      </c>
      <c r="C141" s="79">
        <v>2446948</v>
      </c>
    </row>
    <row r="142" spans="1:3" ht="15" customHeight="1" x14ac:dyDescent="0.25">
      <c r="A142" s="73" t="s">
        <v>118</v>
      </c>
      <c r="B142" s="80">
        <v>9185668</v>
      </c>
      <c r="C142" s="80">
        <v>9185668</v>
      </c>
    </row>
    <row r="143" spans="1:3" ht="18" customHeight="1" x14ac:dyDescent="0.25">
      <c r="A143" s="38" t="s">
        <v>119</v>
      </c>
      <c r="B143" s="79">
        <v>5420820</v>
      </c>
      <c r="C143" s="79">
        <v>5420820</v>
      </c>
    </row>
    <row r="144" spans="1:3" ht="15" customHeight="1" x14ac:dyDescent="0.25">
      <c r="A144" s="73" t="s">
        <v>120</v>
      </c>
      <c r="B144" s="80">
        <v>35394324</v>
      </c>
      <c r="C144" s="80">
        <v>35394324</v>
      </c>
    </row>
    <row r="145" spans="1:4" ht="18" customHeight="1" x14ac:dyDescent="0.25">
      <c r="A145" s="120" t="s">
        <v>53</v>
      </c>
      <c r="B145" s="121">
        <v>5531674</v>
      </c>
      <c r="C145" s="121">
        <v>5531674</v>
      </c>
    </row>
    <row r="146" spans="1:4" ht="18.75" customHeight="1" x14ac:dyDescent="0.25">
      <c r="A146" s="123" t="s">
        <v>121</v>
      </c>
      <c r="B146" s="124">
        <f>SUM(B10:B145)</f>
        <v>824212946</v>
      </c>
      <c r="C146" s="124">
        <f>SUM(C10:C145)</f>
        <v>824212946</v>
      </c>
      <c r="D146" s="93"/>
    </row>
    <row r="147" spans="1:4" ht="6.75" customHeight="1" x14ac:dyDescent="0.25">
      <c r="A147" s="128"/>
      <c r="B147" s="129"/>
      <c r="C147" s="130"/>
      <c r="D147" s="94"/>
    </row>
  </sheetData>
  <mergeCells count="12">
    <mergeCell ref="A52:C52"/>
    <mergeCell ref="A53:C53"/>
    <mergeCell ref="A2:C2"/>
    <mergeCell ref="A3:C3"/>
    <mergeCell ref="A4:C4"/>
    <mergeCell ref="A5:C5"/>
    <mergeCell ref="A104:C104"/>
    <mergeCell ref="A54:C54"/>
    <mergeCell ref="A55:C55"/>
    <mergeCell ref="A101:C101"/>
    <mergeCell ref="A102:C102"/>
    <mergeCell ref="A103:C103"/>
  </mergeCells>
  <phoneticPr fontId="3" type="noConversion"/>
  <pageMargins left="0.72" right="0.25" top="0.22" bottom="0.42" header="0" footer="0"/>
  <pageSetup orientation="portrait" r:id="rId1"/>
  <headerFooter alignWithMargins="0"/>
  <rowBreaks count="2" manualBreakCount="2">
    <brk id="51" max="4" man="1"/>
    <brk id="10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C163"/>
  <sheetViews>
    <sheetView topLeftCell="A85" zoomScaleNormal="100" workbookViewId="0">
      <selection activeCell="A104" sqref="A104:C152"/>
    </sheetView>
  </sheetViews>
  <sheetFormatPr baseColWidth="10" defaultColWidth="8.42578125" defaultRowHeight="13.5" x14ac:dyDescent="0.25"/>
  <cols>
    <col min="1" max="1" width="41.7109375" style="64" customWidth="1"/>
    <col min="2" max="3" width="22.7109375" style="3" customWidth="1"/>
    <col min="4" max="4" width="26.5703125" style="3" customWidth="1"/>
    <col min="5" max="5" width="20.5703125" style="3" customWidth="1"/>
    <col min="6" max="16384" width="8.42578125" style="3"/>
  </cols>
  <sheetData>
    <row r="1" spans="1:3" ht="12" customHeight="1" x14ac:dyDescent="0.25">
      <c r="A1" s="51"/>
      <c r="B1" s="2"/>
    </row>
    <row r="2" spans="1:3" ht="13.5" customHeight="1" x14ac:dyDescent="0.3">
      <c r="A2" s="139" t="s">
        <v>297</v>
      </c>
      <c r="B2" s="139"/>
      <c r="C2" s="139"/>
    </row>
    <row r="3" spans="1:3" ht="21" customHeight="1" x14ac:dyDescent="0.25">
      <c r="A3" s="140" t="s">
        <v>125</v>
      </c>
      <c r="B3" s="140"/>
      <c r="C3" s="140"/>
    </row>
    <row r="4" spans="1:3" ht="17.25" customHeight="1" x14ac:dyDescent="0.25">
      <c r="A4" s="140" t="s">
        <v>126</v>
      </c>
      <c r="B4" s="140"/>
      <c r="C4" s="140"/>
    </row>
    <row r="5" spans="1:3" ht="16.899999999999999" customHeight="1" x14ac:dyDescent="0.25">
      <c r="A5" s="145" t="s">
        <v>351</v>
      </c>
      <c r="B5" s="145"/>
      <c r="C5" s="145"/>
    </row>
    <row r="6" spans="1:3" ht="13.9" customHeight="1" x14ac:dyDescent="0.25">
      <c r="A6" s="146" t="s">
        <v>140</v>
      </c>
      <c r="B6" s="146"/>
      <c r="C6" s="146"/>
    </row>
    <row r="7" spans="1:3" ht="4.9000000000000004" customHeight="1" x14ac:dyDescent="0.25">
      <c r="A7" s="52"/>
      <c r="B7" s="53"/>
    </row>
    <row r="8" spans="1:3" ht="16.5" customHeight="1" x14ac:dyDescent="0.25">
      <c r="A8" s="147" t="s">
        <v>123</v>
      </c>
      <c r="B8" s="34" t="s">
        <v>298</v>
      </c>
      <c r="C8" s="35" t="s">
        <v>298</v>
      </c>
    </row>
    <row r="9" spans="1:3" ht="18.75" customHeight="1" x14ac:dyDescent="0.25">
      <c r="A9" s="148"/>
      <c r="B9" s="36" t="s">
        <v>278</v>
      </c>
      <c r="C9" s="37" t="s">
        <v>124</v>
      </c>
    </row>
    <row r="10" spans="1:3" ht="9" hidden="1" customHeight="1" x14ac:dyDescent="0.25">
      <c r="A10" s="5"/>
      <c r="B10" s="5"/>
      <c r="C10" s="5"/>
    </row>
    <row r="11" spans="1:3" ht="18" customHeight="1" x14ac:dyDescent="0.25">
      <c r="A11" s="38" t="s">
        <v>8</v>
      </c>
      <c r="B11" s="79">
        <v>2027468</v>
      </c>
      <c r="C11" s="79">
        <v>2027468</v>
      </c>
    </row>
    <row r="12" spans="1:3" ht="15" customHeight="1" x14ac:dyDescent="0.25">
      <c r="A12" s="73" t="s">
        <v>9</v>
      </c>
      <c r="B12" s="80">
        <v>2646952</v>
      </c>
      <c r="C12" s="80">
        <v>2646952</v>
      </c>
    </row>
    <row r="13" spans="1:3" ht="18" customHeight="1" x14ac:dyDescent="0.25">
      <c r="A13" s="38" t="s">
        <v>10</v>
      </c>
      <c r="B13" s="79">
        <v>4126330</v>
      </c>
      <c r="C13" s="79">
        <v>4126330</v>
      </c>
    </row>
    <row r="14" spans="1:3" ht="15" customHeight="1" x14ac:dyDescent="0.25">
      <c r="A14" s="73" t="s">
        <v>11</v>
      </c>
      <c r="B14" s="80">
        <v>2680860</v>
      </c>
      <c r="C14" s="80">
        <v>2680860</v>
      </c>
    </row>
    <row r="15" spans="1:3" ht="18" customHeight="1" x14ac:dyDescent="0.25">
      <c r="A15" s="38" t="s">
        <v>12</v>
      </c>
      <c r="B15" s="79">
        <v>1954086</v>
      </c>
      <c r="C15" s="79">
        <v>1954086</v>
      </c>
    </row>
    <row r="16" spans="1:3" ht="15" customHeight="1" x14ac:dyDescent="0.25">
      <c r="A16" s="73" t="s">
        <v>13</v>
      </c>
      <c r="B16" s="80">
        <v>22639380</v>
      </c>
      <c r="C16" s="80">
        <v>22639380</v>
      </c>
    </row>
    <row r="17" spans="1:3" ht="18" customHeight="1" x14ac:dyDescent="0.25">
      <c r="A17" s="38" t="s">
        <v>14</v>
      </c>
      <c r="B17" s="79">
        <v>633116</v>
      </c>
      <c r="C17" s="79">
        <v>633116</v>
      </c>
    </row>
    <row r="18" spans="1:3" ht="15" customHeight="1" x14ac:dyDescent="0.25">
      <c r="A18" s="73" t="s">
        <v>15</v>
      </c>
      <c r="B18" s="80">
        <v>4427014</v>
      </c>
      <c r="C18" s="80">
        <v>4427014</v>
      </c>
    </row>
    <row r="19" spans="1:3" ht="18" customHeight="1" x14ac:dyDescent="0.25">
      <c r="A19" s="38" t="s">
        <v>16</v>
      </c>
      <c r="B19" s="79">
        <v>6506682</v>
      </c>
      <c r="C19" s="79">
        <v>6506682</v>
      </c>
    </row>
    <row r="20" spans="1:3" ht="15" customHeight="1" x14ac:dyDescent="0.25">
      <c r="A20" s="73" t="s">
        <v>17</v>
      </c>
      <c r="B20" s="80">
        <v>3647676</v>
      </c>
      <c r="C20" s="80">
        <v>3647676</v>
      </c>
    </row>
    <row r="21" spans="1:3" ht="18" customHeight="1" x14ac:dyDescent="0.25">
      <c r="A21" s="38" t="s">
        <v>18</v>
      </c>
      <c r="B21" s="79">
        <v>2095642</v>
      </c>
      <c r="C21" s="79">
        <v>2095642</v>
      </c>
    </row>
    <row r="22" spans="1:3" ht="15" customHeight="1" x14ac:dyDescent="0.25">
      <c r="A22" s="73" t="s">
        <v>19</v>
      </c>
      <c r="B22" s="80">
        <v>8169778</v>
      </c>
      <c r="C22" s="80">
        <v>8169778</v>
      </c>
    </row>
    <row r="23" spans="1:3" ht="18" customHeight="1" x14ac:dyDescent="0.25">
      <c r="A23" s="38" t="s">
        <v>20</v>
      </c>
      <c r="B23" s="79">
        <v>1646228</v>
      </c>
      <c r="C23" s="79">
        <v>1646228</v>
      </c>
    </row>
    <row r="24" spans="1:3" ht="15" customHeight="1" x14ac:dyDescent="0.25">
      <c r="A24" s="73" t="s">
        <v>21</v>
      </c>
      <c r="B24" s="80">
        <v>3053844</v>
      </c>
      <c r="C24" s="80">
        <v>3053844</v>
      </c>
    </row>
    <row r="25" spans="1:3" ht="18" customHeight="1" x14ac:dyDescent="0.25">
      <c r="A25" s="38" t="s">
        <v>22</v>
      </c>
      <c r="B25" s="79">
        <v>3522274</v>
      </c>
      <c r="C25" s="79">
        <v>3522274</v>
      </c>
    </row>
    <row r="26" spans="1:3" ht="15" customHeight="1" x14ac:dyDescent="0.25">
      <c r="A26" s="73" t="s">
        <v>23</v>
      </c>
      <c r="B26" s="80">
        <v>3761242</v>
      </c>
      <c r="C26" s="80">
        <v>3761242</v>
      </c>
    </row>
    <row r="27" spans="1:3" ht="18" customHeight="1" x14ac:dyDescent="0.25">
      <c r="A27" s="38" t="s">
        <v>24</v>
      </c>
      <c r="B27" s="79">
        <v>6291756</v>
      </c>
      <c r="C27" s="79">
        <v>6291756</v>
      </c>
    </row>
    <row r="28" spans="1:3" ht="15" customHeight="1" x14ac:dyDescent="0.25">
      <c r="A28" s="73" t="s">
        <v>25</v>
      </c>
      <c r="B28" s="80">
        <v>1701486</v>
      </c>
      <c r="C28" s="80">
        <v>1701486</v>
      </c>
    </row>
    <row r="29" spans="1:3" ht="18" customHeight="1" x14ac:dyDescent="0.25">
      <c r="A29" s="38" t="s">
        <v>26</v>
      </c>
      <c r="B29" s="79">
        <v>3623632</v>
      </c>
      <c r="C29" s="79">
        <v>3623632</v>
      </c>
    </row>
    <row r="30" spans="1:3" ht="15" customHeight="1" x14ac:dyDescent="0.25">
      <c r="A30" s="73" t="s">
        <v>27</v>
      </c>
      <c r="B30" s="80">
        <v>5366022</v>
      </c>
      <c r="C30" s="80">
        <v>5366022</v>
      </c>
    </row>
    <row r="31" spans="1:3" ht="18" customHeight="1" x14ac:dyDescent="0.25">
      <c r="A31" s="38" t="s">
        <v>28</v>
      </c>
      <c r="B31" s="79">
        <v>2428974</v>
      </c>
      <c r="C31" s="79">
        <v>2428974</v>
      </c>
    </row>
    <row r="32" spans="1:3" ht="15" customHeight="1" x14ac:dyDescent="0.25">
      <c r="A32" s="73" t="s">
        <v>29</v>
      </c>
      <c r="B32" s="80">
        <v>4509904</v>
      </c>
      <c r="C32" s="80">
        <v>4509904</v>
      </c>
    </row>
    <row r="33" spans="1:3" ht="18" customHeight="1" x14ac:dyDescent="0.25">
      <c r="A33" s="38" t="s">
        <v>30</v>
      </c>
      <c r="B33" s="79">
        <v>1868872</v>
      </c>
      <c r="C33" s="79">
        <v>1868872</v>
      </c>
    </row>
    <row r="34" spans="1:3" ht="15" customHeight="1" x14ac:dyDescent="0.25">
      <c r="A34" s="73" t="s">
        <v>31</v>
      </c>
      <c r="B34" s="80">
        <v>3693248</v>
      </c>
      <c r="C34" s="80">
        <v>3693248</v>
      </c>
    </row>
    <row r="35" spans="1:3" ht="18" customHeight="1" x14ac:dyDescent="0.25">
      <c r="A35" s="38" t="s">
        <v>32</v>
      </c>
      <c r="B35" s="79">
        <v>7276692</v>
      </c>
      <c r="C35" s="79">
        <v>7276692</v>
      </c>
    </row>
    <row r="36" spans="1:3" ht="15" customHeight="1" x14ac:dyDescent="0.25">
      <c r="A36" s="73" t="s">
        <v>33</v>
      </c>
      <c r="B36" s="80">
        <v>856298</v>
      </c>
      <c r="C36" s="80">
        <v>856298</v>
      </c>
    </row>
    <row r="37" spans="1:3" ht="18" customHeight="1" x14ac:dyDescent="0.25">
      <c r="A37" s="38" t="s">
        <v>34</v>
      </c>
      <c r="B37" s="79">
        <v>886978</v>
      </c>
      <c r="C37" s="79">
        <v>886978</v>
      </c>
    </row>
    <row r="38" spans="1:3" ht="15" customHeight="1" x14ac:dyDescent="0.25">
      <c r="A38" s="73" t="s">
        <v>35</v>
      </c>
      <c r="B38" s="80">
        <v>938828</v>
      </c>
      <c r="C38" s="80">
        <v>938828</v>
      </c>
    </row>
    <row r="39" spans="1:3" ht="18" customHeight="1" x14ac:dyDescent="0.25">
      <c r="A39" s="38" t="s">
        <v>36</v>
      </c>
      <c r="B39" s="79">
        <v>2214228</v>
      </c>
      <c r="C39" s="79">
        <v>2214228</v>
      </c>
    </row>
    <row r="40" spans="1:3" ht="15" customHeight="1" x14ac:dyDescent="0.25">
      <c r="A40" s="73" t="s">
        <v>37</v>
      </c>
      <c r="B40" s="80">
        <v>2125954</v>
      </c>
      <c r="C40" s="80">
        <v>2125954</v>
      </c>
    </row>
    <row r="41" spans="1:3" ht="18" customHeight="1" x14ac:dyDescent="0.25">
      <c r="A41" s="38" t="s">
        <v>38</v>
      </c>
      <c r="B41" s="79">
        <v>2890580</v>
      </c>
      <c r="C41" s="79">
        <v>2890580</v>
      </c>
    </row>
    <row r="42" spans="1:3" ht="15" customHeight="1" x14ac:dyDescent="0.25">
      <c r="A42" s="73" t="s">
        <v>39</v>
      </c>
      <c r="B42" s="80">
        <v>2819364</v>
      </c>
      <c r="C42" s="80">
        <v>2819364</v>
      </c>
    </row>
    <row r="43" spans="1:3" ht="18" customHeight="1" x14ac:dyDescent="0.25">
      <c r="A43" s="38" t="s">
        <v>40</v>
      </c>
      <c r="B43" s="79">
        <v>3851126</v>
      </c>
      <c r="C43" s="79">
        <v>3851126</v>
      </c>
    </row>
    <row r="44" spans="1:3" ht="15" customHeight="1" x14ac:dyDescent="0.25">
      <c r="A44" s="73" t="s">
        <v>41</v>
      </c>
      <c r="B44" s="80">
        <v>22553450</v>
      </c>
      <c r="C44" s="80">
        <v>22553450</v>
      </c>
    </row>
    <row r="45" spans="1:3" ht="18" customHeight="1" x14ac:dyDescent="0.25">
      <c r="A45" s="38" t="s">
        <v>42</v>
      </c>
      <c r="B45" s="79">
        <v>5494662</v>
      </c>
      <c r="C45" s="79">
        <v>5494662</v>
      </c>
    </row>
    <row r="46" spans="1:3" ht="15" customHeight="1" x14ac:dyDescent="0.25">
      <c r="A46" s="73" t="s">
        <v>43</v>
      </c>
      <c r="B46" s="80">
        <v>2088996</v>
      </c>
      <c r="C46" s="80">
        <v>2088996</v>
      </c>
    </row>
    <row r="47" spans="1:3" ht="18" customHeight="1" x14ac:dyDescent="0.25">
      <c r="A47" s="38" t="s">
        <v>44</v>
      </c>
      <c r="B47" s="79">
        <v>1425380</v>
      </c>
      <c r="C47" s="79">
        <v>1425380</v>
      </c>
    </row>
    <row r="48" spans="1:3" ht="15" customHeight="1" x14ac:dyDescent="0.25">
      <c r="A48" s="73" t="s">
        <v>45</v>
      </c>
      <c r="B48" s="80">
        <v>7530196</v>
      </c>
      <c r="C48" s="80">
        <v>7530196</v>
      </c>
    </row>
    <row r="49" spans="1:3" ht="5.45" customHeight="1" x14ac:dyDescent="0.25">
      <c r="A49" s="62"/>
      <c r="B49" s="76"/>
      <c r="C49" s="76"/>
    </row>
    <row r="53" spans="1:3" ht="16.5" x14ac:dyDescent="0.3">
      <c r="A53" s="139" t="s">
        <v>297</v>
      </c>
      <c r="B53" s="139"/>
      <c r="C53" s="139"/>
    </row>
    <row r="54" spans="1:3" s="88" customFormat="1" ht="16.149999999999999" customHeight="1" x14ac:dyDescent="0.2">
      <c r="A54" s="145" t="s">
        <v>125</v>
      </c>
      <c r="B54" s="145"/>
      <c r="C54" s="145"/>
    </row>
    <row r="55" spans="1:3" ht="15" customHeight="1" x14ac:dyDescent="0.25">
      <c r="A55" s="145" t="s">
        <v>126</v>
      </c>
      <c r="B55" s="145"/>
      <c r="C55" s="145"/>
    </row>
    <row r="56" spans="1:3" ht="15.6" customHeight="1" x14ac:dyDescent="0.25">
      <c r="A56" s="145" t="str">
        <f>+A5</f>
        <v>POR EL PERÍODO DEL 1o. DE ENERO AL 31 DE MARZO DEL AÑO 2026.</v>
      </c>
      <c r="B56" s="145"/>
      <c r="C56" s="145"/>
    </row>
    <row r="57" spans="1:3" ht="13.9" customHeight="1" x14ac:dyDescent="0.25">
      <c r="A57" s="146" t="s">
        <v>140</v>
      </c>
      <c r="B57" s="146"/>
      <c r="C57" s="146"/>
    </row>
    <row r="58" spans="1:3" ht="5.45" customHeight="1" x14ac:dyDescent="0.25">
      <c r="A58" s="52"/>
      <c r="B58" s="53"/>
    </row>
    <row r="59" spans="1:3" ht="16.5" customHeight="1" x14ac:dyDescent="0.25">
      <c r="A59" s="147" t="s">
        <v>123</v>
      </c>
      <c r="B59" s="34" t="s">
        <v>298</v>
      </c>
      <c r="C59" s="35" t="s">
        <v>298</v>
      </c>
    </row>
    <row r="60" spans="1:3" ht="15" customHeight="1" x14ac:dyDescent="0.25">
      <c r="A60" s="148"/>
      <c r="B60" s="36" t="s">
        <v>278</v>
      </c>
      <c r="C60" s="37" t="s">
        <v>124</v>
      </c>
    </row>
    <row r="61" spans="1:3" hidden="1" x14ac:dyDescent="0.25">
      <c r="A61" s="5"/>
      <c r="B61" s="5"/>
      <c r="C61" s="5"/>
    </row>
    <row r="62" spans="1:3" ht="18" customHeight="1" x14ac:dyDescent="0.25">
      <c r="A62" s="38" t="s">
        <v>46</v>
      </c>
      <c r="B62" s="79">
        <v>1617346</v>
      </c>
      <c r="C62" s="79">
        <v>1617346</v>
      </c>
    </row>
    <row r="63" spans="1:3" ht="15" customHeight="1" x14ac:dyDescent="0.25">
      <c r="A63" s="73" t="s">
        <v>47</v>
      </c>
      <c r="B63" s="80">
        <v>3298376</v>
      </c>
      <c r="C63" s="80">
        <v>3298376</v>
      </c>
    </row>
    <row r="64" spans="1:3" ht="18" customHeight="1" x14ac:dyDescent="0.25">
      <c r="A64" s="38" t="s">
        <v>48</v>
      </c>
      <c r="B64" s="79">
        <v>2878202</v>
      </c>
      <c r="C64" s="79">
        <v>2878202</v>
      </c>
    </row>
    <row r="65" spans="1:3" ht="15" customHeight="1" x14ac:dyDescent="0.25">
      <c r="A65" s="73" t="s">
        <v>49</v>
      </c>
      <c r="B65" s="80">
        <v>2565860</v>
      </c>
      <c r="C65" s="80">
        <v>2565860</v>
      </c>
    </row>
    <row r="66" spans="1:3" ht="18" customHeight="1" x14ac:dyDescent="0.25">
      <c r="A66" s="38" t="s">
        <v>50</v>
      </c>
      <c r="B66" s="79">
        <v>12339702</v>
      </c>
      <c r="C66" s="79">
        <v>12339702</v>
      </c>
    </row>
    <row r="67" spans="1:3" ht="15" customHeight="1" x14ac:dyDescent="0.25">
      <c r="A67" s="73" t="s">
        <v>51</v>
      </c>
      <c r="B67" s="80">
        <v>2322590</v>
      </c>
      <c r="C67" s="80">
        <v>2322590</v>
      </c>
    </row>
    <row r="68" spans="1:3" ht="18" customHeight="1" x14ac:dyDescent="0.25">
      <c r="A68" s="38" t="s">
        <v>52</v>
      </c>
      <c r="B68" s="79">
        <v>6486950</v>
      </c>
      <c r="C68" s="79">
        <v>6486950</v>
      </c>
    </row>
    <row r="69" spans="1:3" ht="15" customHeight="1" x14ac:dyDescent="0.25">
      <c r="A69" s="73" t="s">
        <v>54</v>
      </c>
      <c r="B69" s="80">
        <v>2679608</v>
      </c>
      <c r="C69" s="80">
        <v>2679608</v>
      </c>
    </row>
    <row r="70" spans="1:3" ht="18" customHeight="1" x14ac:dyDescent="0.25">
      <c r="A70" s="38" t="s">
        <v>55</v>
      </c>
      <c r="B70" s="79">
        <v>3558330</v>
      </c>
      <c r="C70" s="79">
        <v>3558330</v>
      </c>
    </row>
    <row r="71" spans="1:3" ht="15" customHeight="1" x14ac:dyDescent="0.25">
      <c r="A71" s="73" t="s">
        <v>56</v>
      </c>
      <c r="B71" s="80">
        <v>1030688</v>
      </c>
      <c r="C71" s="80">
        <v>1030688</v>
      </c>
    </row>
    <row r="72" spans="1:3" ht="18" customHeight="1" x14ac:dyDescent="0.25">
      <c r="A72" s="38" t="s">
        <v>57</v>
      </c>
      <c r="B72" s="79">
        <v>3424136</v>
      </c>
      <c r="C72" s="79">
        <v>3424136</v>
      </c>
    </row>
    <row r="73" spans="1:3" ht="15" customHeight="1" x14ac:dyDescent="0.25">
      <c r="A73" s="73" t="s">
        <v>58</v>
      </c>
      <c r="B73" s="80">
        <v>16022896</v>
      </c>
      <c r="C73" s="80">
        <v>16022896</v>
      </c>
    </row>
    <row r="74" spans="1:3" ht="18" customHeight="1" x14ac:dyDescent="0.25">
      <c r="A74" s="38" t="s">
        <v>59</v>
      </c>
      <c r="B74" s="79">
        <v>2508626</v>
      </c>
      <c r="C74" s="79">
        <v>2508626</v>
      </c>
    </row>
    <row r="75" spans="1:3" ht="15" customHeight="1" x14ac:dyDescent="0.25">
      <c r="A75" s="73" t="s">
        <v>60</v>
      </c>
      <c r="B75" s="80">
        <v>35164054</v>
      </c>
      <c r="C75" s="80">
        <v>35164054</v>
      </c>
    </row>
    <row r="76" spans="1:3" ht="18" customHeight="1" x14ac:dyDescent="0.25">
      <c r="A76" s="38" t="s">
        <v>61</v>
      </c>
      <c r="B76" s="79">
        <v>152324934</v>
      </c>
      <c r="C76" s="79">
        <v>152324934</v>
      </c>
    </row>
    <row r="77" spans="1:3" ht="15" customHeight="1" x14ac:dyDescent="0.25">
      <c r="A77" s="73" t="s">
        <v>62</v>
      </c>
      <c r="B77" s="80">
        <v>1432196</v>
      </c>
      <c r="C77" s="80">
        <v>1432196</v>
      </c>
    </row>
    <row r="78" spans="1:3" ht="18" customHeight="1" x14ac:dyDescent="0.25">
      <c r="A78" s="38" t="s">
        <v>63</v>
      </c>
      <c r="B78" s="79">
        <v>8204582</v>
      </c>
      <c r="C78" s="79">
        <v>8204582</v>
      </c>
    </row>
    <row r="79" spans="1:3" ht="15" customHeight="1" x14ac:dyDescent="0.25">
      <c r="A79" s="73" t="s">
        <v>64</v>
      </c>
      <c r="B79" s="80">
        <v>5848262</v>
      </c>
      <c r="C79" s="80">
        <v>5848262</v>
      </c>
    </row>
    <row r="80" spans="1:3" ht="18" customHeight="1" x14ac:dyDescent="0.25">
      <c r="A80" s="38" t="s">
        <v>65</v>
      </c>
      <c r="B80" s="79">
        <v>1470406</v>
      </c>
      <c r="C80" s="79">
        <v>1470406</v>
      </c>
    </row>
    <row r="81" spans="1:3" ht="15" customHeight="1" x14ac:dyDescent="0.25">
      <c r="A81" s="73" t="s">
        <v>66</v>
      </c>
      <c r="B81" s="80">
        <v>3764114</v>
      </c>
      <c r="C81" s="80">
        <v>3764114</v>
      </c>
    </row>
    <row r="82" spans="1:3" ht="18" customHeight="1" x14ac:dyDescent="0.25">
      <c r="A82" s="38" t="s">
        <v>67</v>
      </c>
      <c r="B82" s="79">
        <v>1619492</v>
      </c>
      <c r="C82" s="79">
        <v>1619492</v>
      </c>
    </row>
    <row r="83" spans="1:3" ht="15" customHeight="1" x14ac:dyDescent="0.25">
      <c r="A83" s="73" t="s">
        <v>68</v>
      </c>
      <c r="B83" s="80">
        <v>1693052</v>
      </c>
      <c r="C83" s="80">
        <v>1693052</v>
      </c>
    </row>
    <row r="84" spans="1:3" ht="18" customHeight="1" x14ac:dyDescent="0.25">
      <c r="A84" s="38" t="s">
        <v>69</v>
      </c>
      <c r="B84" s="79">
        <v>4444600</v>
      </c>
      <c r="C84" s="79">
        <v>4444600</v>
      </c>
    </row>
    <row r="85" spans="1:3" ht="15" customHeight="1" x14ac:dyDescent="0.25">
      <c r="A85" s="73" t="s">
        <v>70</v>
      </c>
      <c r="B85" s="80">
        <v>3772540</v>
      </c>
      <c r="C85" s="80">
        <v>3772540</v>
      </c>
    </row>
    <row r="86" spans="1:3" ht="18" customHeight="1" x14ac:dyDescent="0.25">
      <c r="A86" s="38" t="s">
        <v>71</v>
      </c>
      <c r="B86" s="79">
        <v>2671172</v>
      </c>
      <c r="C86" s="79">
        <v>2671172</v>
      </c>
    </row>
    <row r="87" spans="1:3" ht="15" customHeight="1" x14ac:dyDescent="0.25">
      <c r="A87" s="73" t="s">
        <v>72</v>
      </c>
      <c r="B87" s="80">
        <v>4813810</v>
      </c>
      <c r="C87" s="80">
        <v>4813810</v>
      </c>
    </row>
    <row r="88" spans="1:3" ht="18" customHeight="1" x14ac:dyDescent="0.25">
      <c r="A88" s="38" t="s">
        <v>73</v>
      </c>
      <c r="B88" s="79">
        <v>7114690</v>
      </c>
      <c r="C88" s="79">
        <v>7114690</v>
      </c>
    </row>
    <row r="89" spans="1:3" ht="15" customHeight="1" x14ac:dyDescent="0.25">
      <c r="A89" s="73" t="s">
        <v>74</v>
      </c>
      <c r="B89" s="80">
        <v>17650288</v>
      </c>
      <c r="C89" s="80">
        <v>17650288</v>
      </c>
    </row>
    <row r="90" spans="1:3" ht="18" customHeight="1" x14ac:dyDescent="0.25">
      <c r="A90" s="38" t="s">
        <v>75</v>
      </c>
      <c r="B90" s="79">
        <v>2981904</v>
      </c>
      <c r="C90" s="79">
        <v>2981904</v>
      </c>
    </row>
    <row r="91" spans="1:3" ht="15" customHeight="1" x14ac:dyDescent="0.25">
      <c r="A91" s="73" t="s">
        <v>76</v>
      </c>
      <c r="B91" s="80">
        <v>5272552</v>
      </c>
      <c r="C91" s="80">
        <v>5272552</v>
      </c>
    </row>
    <row r="92" spans="1:3" ht="18" customHeight="1" x14ac:dyDescent="0.25">
      <c r="A92" s="38" t="s">
        <v>77</v>
      </c>
      <c r="B92" s="79">
        <v>19104916</v>
      </c>
      <c r="C92" s="79">
        <v>19104916</v>
      </c>
    </row>
    <row r="93" spans="1:3" ht="15" customHeight="1" x14ac:dyDescent="0.25">
      <c r="A93" s="73" t="s">
        <v>78</v>
      </c>
      <c r="B93" s="80">
        <v>2781324</v>
      </c>
      <c r="C93" s="80">
        <v>2781324</v>
      </c>
    </row>
    <row r="94" spans="1:3" ht="18" customHeight="1" x14ac:dyDescent="0.25">
      <c r="A94" s="38" t="s">
        <v>79</v>
      </c>
      <c r="B94" s="79">
        <v>12425642</v>
      </c>
      <c r="C94" s="79">
        <v>12425642</v>
      </c>
    </row>
    <row r="95" spans="1:3" ht="15" customHeight="1" x14ac:dyDescent="0.25">
      <c r="A95" s="73" t="s">
        <v>80</v>
      </c>
      <c r="B95" s="80">
        <v>2504680</v>
      </c>
      <c r="C95" s="80">
        <v>2504680</v>
      </c>
    </row>
    <row r="96" spans="1:3" ht="18" customHeight="1" x14ac:dyDescent="0.25">
      <c r="A96" s="38" t="s">
        <v>81</v>
      </c>
      <c r="B96" s="79">
        <v>4875526</v>
      </c>
      <c r="C96" s="79">
        <v>4875526</v>
      </c>
    </row>
    <row r="97" spans="1:3" ht="15" customHeight="1" x14ac:dyDescent="0.25">
      <c r="A97" s="73" t="s">
        <v>82</v>
      </c>
      <c r="B97" s="80">
        <v>1893264</v>
      </c>
      <c r="C97" s="80">
        <v>1893264</v>
      </c>
    </row>
    <row r="98" spans="1:3" ht="18" customHeight="1" x14ac:dyDescent="0.25">
      <c r="A98" s="38" t="s">
        <v>83</v>
      </c>
      <c r="B98" s="79">
        <v>14161384</v>
      </c>
      <c r="C98" s="79">
        <v>14161384</v>
      </c>
    </row>
    <row r="99" spans="1:3" ht="15" customHeight="1" x14ac:dyDescent="0.25">
      <c r="A99" s="73" t="s">
        <v>84</v>
      </c>
      <c r="B99" s="80">
        <v>14079220</v>
      </c>
      <c r="C99" s="80">
        <v>14079220</v>
      </c>
    </row>
    <row r="100" spans="1:3" ht="8.4499999999999993" customHeight="1" x14ac:dyDescent="0.25">
      <c r="A100" s="62"/>
      <c r="B100" s="76"/>
      <c r="C100" s="76"/>
    </row>
    <row r="101" spans="1:3" ht="9.75" customHeight="1" x14ac:dyDescent="0.25"/>
    <row r="102" spans="1:3" ht="7.5" customHeight="1" x14ac:dyDescent="0.25"/>
    <row r="103" spans="1:3" ht="8.25" customHeight="1" x14ac:dyDescent="0.25"/>
    <row r="104" spans="1:3" ht="16.5" x14ac:dyDescent="0.3">
      <c r="A104" s="139" t="s">
        <v>297</v>
      </c>
      <c r="B104" s="139"/>
      <c r="C104" s="139"/>
    </row>
    <row r="105" spans="1:3" s="88" customFormat="1" ht="21" customHeight="1" x14ac:dyDescent="0.2">
      <c r="A105" s="145" t="s">
        <v>125</v>
      </c>
      <c r="B105" s="145"/>
      <c r="C105" s="145"/>
    </row>
    <row r="106" spans="1:3" ht="12.75" customHeight="1" x14ac:dyDescent="0.25">
      <c r="A106" s="140" t="s">
        <v>126</v>
      </c>
      <c r="B106" s="140"/>
      <c r="C106" s="140"/>
    </row>
    <row r="107" spans="1:3" ht="15.6" customHeight="1" x14ac:dyDescent="0.25">
      <c r="A107" s="145" t="str">
        <f>+A5</f>
        <v>POR EL PERÍODO DEL 1o. DE ENERO AL 31 DE MARZO DEL AÑO 2026.</v>
      </c>
      <c r="B107" s="145"/>
      <c r="C107" s="145"/>
    </row>
    <row r="108" spans="1:3" ht="13.9" customHeight="1" x14ac:dyDescent="0.25">
      <c r="A108" s="146" t="s">
        <v>140</v>
      </c>
      <c r="B108" s="146"/>
      <c r="C108" s="146"/>
    </row>
    <row r="109" spans="1:3" ht="6" customHeight="1" x14ac:dyDescent="0.25">
      <c r="A109" s="52"/>
      <c r="B109" s="53"/>
    </row>
    <row r="110" spans="1:3" ht="16.5" customHeight="1" x14ac:dyDescent="0.25">
      <c r="A110" s="147" t="s">
        <v>123</v>
      </c>
      <c r="B110" s="34" t="s">
        <v>298</v>
      </c>
      <c r="C110" s="35" t="s">
        <v>298</v>
      </c>
    </row>
    <row r="111" spans="1:3" ht="15" customHeight="1" x14ac:dyDescent="0.25">
      <c r="A111" s="148"/>
      <c r="B111" s="36" t="s">
        <v>278</v>
      </c>
      <c r="C111" s="37" t="s">
        <v>124</v>
      </c>
    </row>
    <row r="112" spans="1:3" hidden="1" x14ac:dyDescent="0.25">
      <c r="A112" s="5"/>
      <c r="B112" s="5"/>
      <c r="C112" s="5"/>
    </row>
    <row r="113" spans="1:3" ht="18" customHeight="1" x14ac:dyDescent="0.25">
      <c r="A113" s="38" t="s">
        <v>85</v>
      </c>
      <c r="B113" s="79">
        <v>3171356</v>
      </c>
      <c r="C113" s="79">
        <v>3171356</v>
      </c>
    </row>
    <row r="114" spans="1:3" ht="15" customHeight="1" x14ac:dyDescent="0.25">
      <c r="A114" s="73" t="s">
        <v>86</v>
      </c>
      <c r="B114" s="80">
        <v>2298546</v>
      </c>
      <c r="C114" s="80">
        <v>2298546</v>
      </c>
    </row>
    <row r="115" spans="1:3" ht="18" customHeight="1" x14ac:dyDescent="0.25">
      <c r="A115" s="38" t="s">
        <v>87</v>
      </c>
      <c r="B115" s="79">
        <v>8951622</v>
      </c>
      <c r="C115" s="79">
        <v>8951622</v>
      </c>
    </row>
    <row r="116" spans="1:3" ht="15" customHeight="1" x14ac:dyDescent="0.25">
      <c r="A116" s="73" t="s">
        <v>88</v>
      </c>
      <c r="B116" s="80">
        <v>3558150</v>
      </c>
      <c r="C116" s="80">
        <v>3558150</v>
      </c>
    </row>
    <row r="117" spans="1:3" ht="18" customHeight="1" x14ac:dyDescent="0.25">
      <c r="A117" s="38" t="s">
        <v>89</v>
      </c>
      <c r="B117" s="79">
        <v>1628286</v>
      </c>
      <c r="C117" s="79">
        <v>1628286</v>
      </c>
    </row>
    <row r="118" spans="1:3" ht="15" customHeight="1" x14ac:dyDescent="0.25">
      <c r="A118" s="73" t="s">
        <v>90</v>
      </c>
      <c r="B118" s="80">
        <v>14269926</v>
      </c>
      <c r="C118" s="80">
        <v>14269926</v>
      </c>
    </row>
    <row r="119" spans="1:3" ht="18" customHeight="1" x14ac:dyDescent="0.25">
      <c r="A119" s="38" t="s">
        <v>91</v>
      </c>
      <c r="B119" s="79">
        <v>6001660</v>
      </c>
      <c r="C119" s="79">
        <v>6001660</v>
      </c>
    </row>
    <row r="120" spans="1:3" ht="15" customHeight="1" x14ac:dyDescent="0.25">
      <c r="A120" s="73" t="s">
        <v>92</v>
      </c>
      <c r="B120" s="80">
        <v>5690034</v>
      </c>
      <c r="C120" s="80">
        <v>5690034</v>
      </c>
    </row>
    <row r="121" spans="1:3" ht="18" customHeight="1" x14ac:dyDescent="0.25">
      <c r="A121" s="38" t="s">
        <v>93</v>
      </c>
      <c r="B121" s="79">
        <v>6325128</v>
      </c>
      <c r="C121" s="79">
        <v>6325128</v>
      </c>
    </row>
    <row r="122" spans="1:3" ht="15" customHeight="1" x14ac:dyDescent="0.25">
      <c r="A122" s="73" t="s">
        <v>94</v>
      </c>
      <c r="B122" s="80">
        <v>2786888</v>
      </c>
      <c r="C122" s="80">
        <v>2786888</v>
      </c>
    </row>
    <row r="123" spans="1:3" ht="18" customHeight="1" x14ac:dyDescent="0.25">
      <c r="A123" s="38" t="s">
        <v>95</v>
      </c>
      <c r="B123" s="79">
        <v>2796754</v>
      </c>
      <c r="C123" s="79">
        <v>2796754</v>
      </c>
    </row>
    <row r="124" spans="1:3" ht="15" customHeight="1" x14ac:dyDescent="0.25">
      <c r="A124" s="73" t="s">
        <v>96</v>
      </c>
      <c r="B124" s="80">
        <v>20544284</v>
      </c>
      <c r="C124" s="80">
        <v>20544284</v>
      </c>
    </row>
    <row r="125" spans="1:3" ht="18" customHeight="1" x14ac:dyDescent="0.25">
      <c r="A125" s="38" t="s">
        <v>97</v>
      </c>
      <c r="B125" s="79">
        <v>4319010</v>
      </c>
      <c r="C125" s="79">
        <v>4319010</v>
      </c>
    </row>
    <row r="126" spans="1:3" ht="15" customHeight="1" x14ac:dyDescent="0.25">
      <c r="A126" s="73" t="s">
        <v>98</v>
      </c>
      <c r="B126" s="80">
        <v>2928800</v>
      </c>
      <c r="C126" s="80">
        <v>2928800</v>
      </c>
    </row>
    <row r="127" spans="1:3" ht="18" customHeight="1" x14ac:dyDescent="0.25">
      <c r="A127" s="38" t="s">
        <v>99</v>
      </c>
      <c r="B127" s="79">
        <v>2679242</v>
      </c>
      <c r="C127" s="79">
        <v>2679242</v>
      </c>
    </row>
    <row r="128" spans="1:3" ht="15" customHeight="1" x14ac:dyDescent="0.25">
      <c r="A128" s="73" t="s">
        <v>100</v>
      </c>
      <c r="B128" s="80">
        <v>2302850</v>
      </c>
      <c r="C128" s="80">
        <v>2302850</v>
      </c>
    </row>
    <row r="129" spans="1:3" ht="18" customHeight="1" x14ac:dyDescent="0.25">
      <c r="A129" s="38" t="s">
        <v>101</v>
      </c>
      <c r="B129" s="79">
        <v>5123108</v>
      </c>
      <c r="C129" s="79">
        <v>5123108</v>
      </c>
    </row>
    <row r="130" spans="1:3" ht="15" customHeight="1" x14ac:dyDescent="0.25">
      <c r="A130" s="73" t="s">
        <v>102</v>
      </c>
      <c r="B130" s="80">
        <v>1151786</v>
      </c>
      <c r="C130" s="80">
        <v>1151786</v>
      </c>
    </row>
    <row r="131" spans="1:3" ht="18" customHeight="1" x14ac:dyDescent="0.25">
      <c r="A131" s="38" t="s">
        <v>103</v>
      </c>
      <c r="B131" s="79">
        <v>2211178</v>
      </c>
      <c r="C131" s="79">
        <v>2211178</v>
      </c>
    </row>
    <row r="132" spans="1:3" ht="15" customHeight="1" x14ac:dyDescent="0.25">
      <c r="A132" s="73" t="s">
        <v>104</v>
      </c>
      <c r="B132" s="80">
        <v>1071232</v>
      </c>
      <c r="C132" s="80">
        <v>1071232</v>
      </c>
    </row>
    <row r="133" spans="1:3" ht="18" customHeight="1" x14ac:dyDescent="0.25">
      <c r="A133" s="38" t="s">
        <v>105</v>
      </c>
      <c r="B133" s="79">
        <v>5212812</v>
      </c>
      <c r="C133" s="79">
        <v>5212812</v>
      </c>
    </row>
    <row r="134" spans="1:3" ht="15" customHeight="1" x14ac:dyDescent="0.25">
      <c r="A134" s="73" t="s">
        <v>106</v>
      </c>
      <c r="B134" s="80">
        <v>4620948</v>
      </c>
      <c r="C134" s="80">
        <v>4620948</v>
      </c>
    </row>
    <row r="135" spans="1:3" ht="18" customHeight="1" x14ac:dyDescent="0.25">
      <c r="A135" s="38" t="s">
        <v>107</v>
      </c>
      <c r="B135" s="79">
        <v>2570700</v>
      </c>
      <c r="C135" s="79">
        <v>2570700</v>
      </c>
    </row>
    <row r="136" spans="1:3" ht="15" customHeight="1" x14ac:dyDescent="0.25">
      <c r="A136" s="73" t="s">
        <v>108</v>
      </c>
      <c r="B136" s="80">
        <v>2675118</v>
      </c>
      <c r="C136" s="80">
        <v>2675118</v>
      </c>
    </row>
    <row r="137" spans="1:3" ht="18" customHeight="1" x14ac:dyDescent="0.25">
      <c r="A137" s="38" t="s">
        <v>109</v>
      </c>
      <c r="B137" s="79">
        <v>1588634</v>
      </c>
      <c r="C137" s="79">
        <v>1588634</v>
      </c>
    </row>
    <row r="138" spans="1:3" ht="15" customHeight="1" x14ac:dyDescent="0.25">
      <c r="A138" s="73" t="s">
        <v>110</v>
      </c>
      <c r="B138" s="80">
        <v>64009440</v>
      </c>
      <c r="C138" s="80">
        <v>64009440</v>
      </c>
    </row>
    <row r="139" spans="1:3" ht="18" customHeight="1" x14ac:dyDescent="0.25">
      <c r="A139" s="38" t="s">
        <v>111</v>
      </c>
      <c r="B139" s="79">
        <v>4210470</v>
      </c>
      <c r="C139" s="79">
        <v>4210470</v>
      </c>
    </row>
    <row r="140" spans="1:3" ht="15" customHeight="1" x14ac:dyDescent="0.25">
      <c r="A140" s="73" t="s">
        <v>112</v>
      </c>
      <c r="B140" s="80">
        <v>2846090</v>
      </c>
      <c r="C140" s="80">
        <v>2846090</v>
      </c>
    </row>
    <row r="141" spans="1:3" ht="18" customHeight="1" x14ac:dyDescent="0.25">
      <c r="A141" s="38" t="s">
        <v>113</v>
      </c>
      <c r="B141" s="79">
        <v>3764292</v>
      </c>
      <c r="C141" s="79">
        <v>3764292</v>
      </c>
    </row>
    <row r="142" spans="1:3" ht="15" customHeight="1" x14ac:dyDescent="0.25">
      <c r="A142" s="73" t="s">
        <v>114</v>
      </c>
      <c r="B142" s="80">
        <v>5795338</v>
      </c>
      <c r="C142" s="80">
        <v>5795338</v>
      </c>
    </row>
    <row r="143" spans="1:3" ht="18" customHeight="1" x14ac:dyDescent="0.25">
      <c r="A143" s="38" t="s">
        <v>115</v>
      </c>
      <c r="B143" s="79">
        <v>13783562</v>
      </c>
      <c r="C143" s="79">
        <v>13783562</v>
      </c>
    </row>
    <row r="144" spans="1:3" ht="15" customHeight="1" x14ac:dyDescent="0.25">
      <c r="A144" s="73" t="s">
        <v>116</v>
      </c>
      <c r="B144" s="80">
        <v>36753046</v>
      </c>
      <c r="C144" s="80">
        <v>36753046</v>
      </c>
    </row>
    <row r="145" spans="1:3" ht="18" customHeight="1" x14ac:dyDescent="0.25">
      <c r="A145" s="38" t="s">
        <v>117</v>
      </c>
      <c r="B145" s="79">
        <v>579842</v>
      </c>
      <c r="C145" s="79">
        <v>579842</v>
      </c>
    </row>
    <row r="146" spans="1:3" ht="15" customHeight="1" x14ac:dyDescent="0.25">
      <c r="A146" s="73" t="s">
        <v>118</v>
      </c>
      <c r="B146" s="80">
        <v>8791776</v>
      </c>
      <c r="C146" s="80">
        <v>8791776</v>
      </c>
    </row>
    <row r="147" spans="1:3" ht="18" customHeight="1" x14ac:dyDescent="0.25">
      <c r="A147" s="38" t="s">
        <v>119</v>
      </c>
      <c r="B147" s="79">
        <v>3301426</v>
      </c>
      <c r="C147" s="79">
        <v>3301426</v>
      </c>
    </row>
    <row r="148" spans="1:3" ht="15" customHeight="1" x14ac:dyDescent="0.25">
      <c r="A148" s="73" t="s">
        <v>120</v>
      </c>
      <c r="B148" s="80">
        <v>28176742</v>
      </c>
      <c r="C148" s="80">
        <v>28176742</v>
      </c>
    </row>
    <row r="149" spans="1:3" ht="18" customHeight="1" x14ac:dyDescent="0.25">
      <c r="A149" s="120" t="s">
        <v>53</v>
      </c>
      <c r="B149" s="121">
        <v>4702764</v>
      </c>
      <c r="C149" s="121">
        <v>4702764</v>
      </c>
    </row>
    <row r="150" spans="1:3" ht="6.6" customHeight="1" x14ac:dyDescent="0.25">
      <c r="A150" s="122"/>
      <c r="B150" s="112"/>
      <c r="C150" s="112"/>
    </row>
    <row r="151" spans="1:3" x14ac:dyDescent="0.25">
      <c r="A151" s="123" t="s">
        <v>121</v>
      </c>
      <c r="B151" s="124">
        <f>SUM(B11:B149)</f>
        <v>851969952</v>
      </c>
      <c r="C151" s="124">
        <f>SUM(C11:C149)</f>
        <v>851969952</v>
      </c>
    </row>
    <row r="152" spans="1:3" ht="5.45" customHeight="1" x14ac:dyDescent="0.25">
      <c r="A152" s="62"/>
      <c r="B152" s="63"/>
      <c r="C152" s="63"/>
    </row>
    <row r="163" spans="2:2" x14ac:dyDescent="0.25">
      <c r="B163" s="3" t="s">
        <v>296</v>
      </c>
    </row>
  </sheetData>
  <mergeCells count="18">
    <mergeCell ref="A110:A111"/>
    <mergeCell ref="A104:C104"/>
    <mergeCell ref="A108:C108"/>
    <mergeCell ref="A107:C107"/>
    <mergeCell ref="A56:C56"/>
    <mergeCell ref="A106:C106"/>
    <mergeCell ref="A105:C105"/>
    <mergeCell ref="A59:A60"/>
    <mergeCell ref="A57:C57"/>
    <mergeCell ref="A55:C55"/>
    <mergeCell ref="A2:C2"/>
    <mergeCell ref="A3:C3"/>
    <mergeCell ref="A4:C4"/>
    <mergeCell ref="A5:C5"/>
    <mergeCell ref="A53:C53"/>
    <mergeCell ref="A6:C6"/>
    <mergeCell ref="A8:A9"/>
    <mergeCell ref="A54:C54"/>
  </mergeCells>
  <phoneticPr fontId="3" type="noConversion"/>
  <pageMargins left="0.63" right="0.33" top="0.18" bottom="1" header="0.17" footer="0"/>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55"/>
  <sheetViews>
    <sheetView topLeftCell="A85" zoomScaleNormal="100" workbookViewId="0">
      <selection activeCell="A103" sqref="A103:Q155"/>
    </sheetView>
  </sheetViews>
  <sheetFormatPr baseColWidth="10" defaultColWidth="8.42578125" defaultRowHeight="13.5" x14ac:dyDescent="0.25"/>
  <cols>
    <col min="1" max="1" width="33.28515625" style="64" bestFit="1" customWidth="1"/>
    <col min="2" max="2" width="16.140625" style="3" customWidth="1"/>
    <col min="3" max="3" width="6" style="3" customWidth="1"/>
    <col min="4" max="4" width="14" style="3" bestFit="1" customWidth="1"/>
    <col min="5" max="5" width="9.42578125" style="3" customWidth="1"/>
    <col min="6" max="6" width="13" style="3" customWidth="1"/>
    <col min="7" max="7" width="15.42578125" style="3" customWidth="1"/>
    <col min="8" max="8" width="14.42578125" style="3" customWidth="1"/>
    <col min="9" max="9" width="13" style="3" customWidth="1"/>
    <col min="10" max="10" width="12.7109375" style="3" customWidth="1"/>
    <col min="11" max="11" width="13" style="3" customWidth="1"/>
    <col min="12" max="12" width="11" style="3" customWidth="1"/>
    <col min="13" max="13" width="12" style="3" customWidth="1"/>
    <col min="14" max="14" width="13.85546875" style="3" customWidth="1"/>
    <col min="15" max="15" width="14" style="3" customWidth="1"/>
    <col min="16" max="16" width="14.28515625" style="3" customWidth="1"/>
    <col min="17" max="17" width="16.140625" style="3" customWidth="1"/>
    <col min="18" max="18" width="8.42578125" style="3"/>
    <col min="19" max="19" width="11.140625" style="3" customWidth="1"/>
    <col min="20" max="20" width="23.42578125" style="3" customWidth="1"/>
    <col min="21" max="16384" width="8.42578125" style="3"/>
  </cols>
  <sheetData>
    <row r="1" spans="1:28" ht="12" customHeight="1" x14ac:dyDescent="0.25">
      <c r="A1" s="51"/>
      <c r="B1" s="2"/>
      <c r="C1" s="2"/>
      <c r="D1" s="2"/>
      <c r="E1" s="2"/>
      <c r="F1" s="2"/>
      <c r="G1" s="2"/>
      <c r="H1" s="2"/>
      <c r="I1" s="2"/>
      <c r="J1" s="2"/>
      <c r="K1" s="2"/>
      <c r="L1" s="2"/>
      <c r="M1" s="2"/>
      <c r="N1" s="2"/>
      <c r="O1" s="2"/>
      <c r="P1" s="2"/>
    </row>
    <row r="2" spans="1:28" ht="13.5" customHeight="1" x14ac:dyDescent="0.3">
      <c r="A2" s="139" t="s">
        <v>297</v>
      </c>
      <c r="B2" s="139"/>
      <c r="C2" s="139"/>
      <c r="D2" s="139"/>
      <c r="E2" s="139"/>
      <c r="F2" s="139"/>
      <c r="G2" s="139"/>
      <c r="H2" s="139"/>
      <c r="I2" s="139"/>
      <c r="J2" s="139"/>
      <c r="K2" s="139"/>
      <c r="L2" s="139"/>
      <c r="M2" s="139"/>
      <c r="N2" s="139"/>
      <c r="O2" s="139"/>
      <c r="P2" s="139"/>
      <c r="Q2" s="139"/>
    </row>
    <row r="3" spans="1:28" ht="16.5" customHeight="1" x14ac:dyDescent="0.25">
      <c r="A3" s="140" t="s">
        <v>128</v>
      </c>
      <c r="B3" s="140"/>
      <c r="C3" s="140"/>
      <c r="D3" s="140"/>
      <c r="E3" s="140"/>
      <c r="F3" s="140"/>
      <c r="G3" s="140"/>
      <c r="H3" s="140"/>
      <c r="I3" s="140"/>
      <c r="J3" s="140"/>
      <c r="K3" s="140"/>
      <c r="L3" s="140"/>
      <c r="M3" s="140"/>
      <c r="N3" s="140"/>
      <c r="O3" s="140"/>
      <c r="P3" s="140"/>
      <c r="Q3" s="140"/>
    </row>
    <row r="4" spans="1:28" ht="12.75" customHeight="1" x14ac:dyDescent="0.25">
      <c r="A4" s="140" t="s">
        <v>352</v>
      </c>
      <c r="B4" s="140"/>
      <c r="C4" s="140"/>
      <c r="D4" s="140"/>
      <c r="E4" s="140"/>
      <c r="F4" s="140"/>
      <c r="G4" s="140"/>
      <c r="H4" s="140"/>
      <c r="I4" s="140"/>
      <c r="J4" s="140"/>
      <c r="K4" s="140"/>
      <c r="L4" s="140"/>
      <c r="M4" s="140"/>
      <c r="N4" s="140"/>
      <c r="O4" s="140"/>
      <c r="P4" s="140"/>
      <c r="Q4" s="140"/>
    </row>
    <row r="5" spans="1:28" ht="10.5" customHeight="1" x14ac:dyDescent="0.25">
      <c r="A5" s="142" t="s">
        <v>4</v>
      </c>
      <c r="B5" s="142"/>
      <c r="C5" s="142"/>
      <c r="D5" s="142"/>
      <c r="E5" s="142"/>
      <c r="F5" s="142"/>
      <c r="G5" s="142"/>
      <c r="H5" s="142"/>
      <c r="I5" s="142"/>
      <c r="J5" s="142"/>
      <c r="K5" s="142"/>
      <c r="L5" s="142"/>
      <c r="M5" s="142"/>
      <c r="N5" s="142"/>
      <c r="O5" s="142"/>
      <c r="P5" s="142"/>
      <c r="Q5" s="142"/>
    </row>
    <row r="6" spans="1:28" ht="5.25" customHeight="1" x14ac:dyDescent="0.25">
      <c r="A6" s="52"/>
      <c r="B6" s="53"/>
      <c r="C6" s="53"/>
      <c r="D6" s="53"/>
      <c r="E6" s="53"/>
      <c r="F6" s="53"/>
      <c r="G6" s="53"/>
      <c r="H6" s="53"/>
      <c r="I6" s="53"/>
      <c r="J6" s="53"/>
      <c r="K6" s="53"/>
      <c r="L6" s="53"/>
      <c r="M6" s="53"/>
      <c r="N6" s="53"/>
      <c r="O6" s="53"/>
      <c r="P6" s="4"/>
    </row>
    <row r="7" spans="1:28" ht="12.75" customHeight="1" x14ac:dyDescent="0.25">
      <c r="A7" s="152" t="s">
        <v>165</v>
      </c>
      <c r="B7" s="66"/>
      <c r="C7" s="66" t="s">
        <v>137</v>
      </c>
      <c r="D7" s="66" t="s">
        <v>137</v>
      </c>
      <c r="E7" s="66" t="s">
        <v>143</v>
      </c>
      <c r="F7" s="66" t="s">
        <v>145</v>
      </c>
      <c r="G7" s="66" t="s">
        <v>291</v>
      </c>
      <c r="H7" s="66" t="s">
        <v>142</v>
      </c>
      <c r="I7" s="66" t="s">
        <v>143</v>
      </c>
      <c r="J7" s="66" t="s">
        <v>143</v>
      </c>
      <c r="K7" s="66" t="s">
        <v>146</v>
      </c>
      <c r="L7" s="66" t="s">
        <v>143</v>
      </c>
      <c r="M7" s="66" t="s">
        <v>143</v>
      </c>
      <c r="N7" s="66" t="s">
        <v>144</v>
      </c>
      <c r="O7" s="66"/>
      <c r="P7" s="66" t="s">
        <v>287</v>
      </c>
      <c r="Q7" s="149" t="s">
        <v>127</v>
      </c>
      <c r="S7" s="67"/>
      <c r="T7" s="67"/>
      <c r="U7" s="67"/>
      <c r="V7" s="67"/>
      <c r="W7" s="67"/>
      <c r="X7" s="67"/>
      <c r="Y7" s="67"/>
      <c r="Z7" s="67"/>
      <c r="AA7" s="67"/>
      <c r="AB7" s="67"/>
    </row>
    <row r="8" spans="1:28" ht="12.75" customHeight="1" x14ac:dyDescent="0.25">
      <c r="A8" s="153"/>
      <c r="B8" s="68" t="s">
        <v>137</v>
      </c>
      <c r="C8" s="68" t="s">
        <v>152</v>
      </c>
      <c r="D8" s="68" t="s">
        <v>147</v>
      </c>
      <c r="E8" s="68" t="s">
        <v>153</v>
      </c>
      <c r="F8" s="68" t="s">
        <v>148</v>
      </c>
      <c r="G8" s="68" t="s">
        <v>292</v>
      </c>
      <c r="H8" s="68" t="s">
        <v>148</v>
      </c>
      <c r="I8" s="68" t="s">
        <v>283</v>
      </c>
      <c r="J8" s="68" t="s">
        <v>283</v>
      </c>
      <c r="K8" s="68" t="s">
        <v>151</v>
      </c>
      <c r="L8" s="68" t="s">
        <v>147</v>
      </c>
      <c r="M8" s="68" t="s">
        <v>149</v>
      </c>
      <c r="N8" s="68" t="s">
        <v>150</v>
      </c>
      <c r="O8" s="68" t="s">
        <v>137</v>
      </c>
      <c r="P8" s="68" t="s">
        <v>288</v>
      </c>
      <c r="Q8" s="150"/>
      <c r="S8" s="67"/>
      <c r="T8" s="67"/>
      <c r="U8" s="67"/>
      <c r="V8" s="67"/>
      <c r="W8" s="67"/>
      <c r="X8" s="67"/>
      <c r="Y8" s="67"/>
      <c r="Z8" s="67"/>
      <c r="AA8" s="67"/>
      <c r="AB8" s="67"/>
    </row>
    <row r="9" spans="1:28" ht="12.75" customHeight="1" x14ac:dyDescent="0.25">
      <c r="A9" s="153"/>
      <c r="B9" s="68" t="s">
        <v>152</v>
      </c>
      <c r="C9" s="68" t="s">
        <v>281</v>
      </c>
      <c r="D9" s="68" t="s">
        <v>153</v>
      </c>
      <c r="E9" s="68" t="s">
        <v>282</v>
      </c>
      <c r="F9" s="68" t="s">
        <v>156</v>
      </c>
      <c r="G9" s="68" t="s">
        <v>293</v>
      </c>
      <c r="H9" s="68" t="s">
        <v>154</v>
      </c>
      <c r="I9" s="68" t="s">
        <v>284</v>
      </c>
      <c r="J9" s="68" t="s">
        <v>284</v>
      </c>
      <c r="K9" s="68" t="s">
        <v>158</v>
      </c>
      <c r="L9" s="68" t="s">
        <v>149</v>
      </c>
      <c r="M9" s="68" t="s">
        <v>155</v>
      </c>
      <c r="N9" s="68" t="s">
        <v>157</v>
      </c>
      <c r="O9" s="68" t="s">
        <v>279</v>
      </c>
      <c r="P9" s="68" t="s">
        <v>289</v>
      </c>
      <c r="Q9" s="150"/>
      <c r="S9" s="67"/>
      <c r="T9" s="67"/>
      <c r="U9" s="67"/>
      <c r="V9" s="67"/>
      <c r="W9" s="67"/>
      <c r="X9" s="67"/>
      <c r="Y9" s="67"/>
      <c r="Z9" s="67"/>
      <c r="AA9" s="67"/>
      <c r="AB9" s="67"/>
    </row>
    <row r="10" spans="1:28" ht="12.75" customHeight="1" x14ac:dyDescent="0.25">
      <c r="A10" s="154"/>
      <c r="B10" s="57"/>
      <c r="C10" s="57"/>
      <c r="D10" s="57" t="s">
        <v>159</v>
      </c>
      <c r="E10" s="57" t="s">
        <v>281</v>
      </c>
      <c r="F10" s="57" t="s">
        <v>162</v>
      </c>
      <c r="G10" s="57" t="s">
        <v>294</v>
      </c>
      <c r="H10" s="57" t="s">
        <v>160</v>
      </c>
      <c r="I10" s="57"/>
      <c r="J10" s="57" t="s">
        <v>281</v>
      </c>
      <c r="K10" s="57" t="s">
        <v>164</v>
      </c>
      <c r="L10" s="57"/>
      <c r="M10" s="57" t="s">
        <v>161</v>
      </c>
      <c r="N10" s="57" t="s">
        <v>163</v>
      </c>
      <c r="O10" s="57"/>
      <c r="P10" s="57" t="s">
        <v>290</v>
      </c>
      <c r="Q10" s="151"/>
      <c r="S10" s="67"/>
      <c r="T10" s="67"/>
      <c r="U10" s="67"/>
      <c r="V10" s="67"/>
      <c r="W10" s="67"/>
      <c r="X10" s="67"/>
      <c r="Y10" s="67"/>
      <c r="Z10" s="67"/>
      <c r="AA10" s="67"/>
      <c r="AB10" s="67"/>
    </row>
    <row r="11" spans="1:28" ht="12" hidden="1" customHeight="1" x14ac:dyDescent="0.25">
      <c r="A11" s="5"/>
      <c r="B11" s="32"/>
      <c r="C11" s="32"/>
      <c r="D11" s="32"/>
      <c r="E11" s="32"/>
      <c r="F11" s="32"/>
      <c r="G11" s="32"/>
      <c r="H11" s="32"/>
      <c r="I11" s="32"/>
      <c r="J11" s="32"/>
      <c r="K11" s="32"/>
      <c r="L11" s="32"/>
      <c r="M11" s="32"/>
      <c r="N11" s="32"/>
      <c r="O11" s="32"/>
      <c r="P11" s="32"/>
      <c r="Q11" s="69"/>
    </row>
    <row r="12" spans="1:28" ht="17.25" customHeight="1" x14ac:dyDescent="0.25">
      <c r="A12" s="38" t="s">
        <v>166</v>
      </c>
      <c r="B12" s="79">
        <v>6464155</v>
      </c>
      <c r="C12" s="79">
        <v>0</v>
      </c>
      <c r="D12" s="79">
        <v>1745021</v>
      </c>
      <c r="E12" s="79">
        <v>0</v>
      </c>
      <c r="F12" s="79">
        <v>68252</v>
      </c>
      <c r="G12" s="79">
        <v>9421</v>
      </c>
      <c r="H12" s="79">
        <v>143795</v>
      </c>
      <c r="I12" s="79">
        <v>240205</v>
      </c>
      <c r="J12" s="79">
        <v>0</v>
      </c>
      <c r="K12" s="79">
        <v>201289</v>
      </c>
      <c r="L12" s="79">
        <v>0</v>
      </c>
      <c r="M12" s="79">
        <v>18795</v>
      </c>
      <c r="N12" s="79">
        <v>4425</v>
      </c>
      <c r="O12" s="79">
        <v>601576</v>
      </c>
      <c r="P12" s="79">
        <v>38555</v>
      </c>
      <c r="Q12" s="47">
        <f>SUM(B12:P12)</f>
        <v>9535489</v>
      </c>
    </row>
    <row r="13" spans="1:28" ht="15" customHeight="1" x14ac:dyDescent="0.25">
      <c r="A13" s="73" t="s">
        <v>167</v>
      </c>
      <c r="B13" s="80">
        <v>13442983</v>
      </c>
      <c r="C13" s="80">
        <v>0</v>
      </c>
      <c r="D13" s="80">
        <v>3628922</v>
      </c>
      <c r="E13" s="80">
        <v>0</v>
      </c>
      <c r="F13" s="80">
        <v>141922</v>
      </c>
      <c r="G13" s="80">
        <v>19591</v>
      </c>
      <c r="H13" s="80">
        <v>299073</v>
      </c>
      <c r="I13" s="80">
        <v>499259</v>
      </c>
      <c r="J13" s="80">
        <v>0</v>
      </c>
      <c r="K13" s="80">
        <v>225000</v>
      </c>
      <c r="L13" s="80">
        <v>0</v>
      </c>
      <c r="M13" s="80">
        <v>39086</v>
      </c>
      <c r="N13" s="80">
        <v>9205</v>
      </c>
      <c r="O13" s="80">
        <v>886259</v>
      </c>
      <c r="P13" s="80">
        <v>80182</v>
      </c>
      <c r="Q13" s="81">
        <f t="shared" ref="Q13:Q49" si="0">SUM(B13:P13)</f>
        <v>19271482</v>
      </c>
    </row>
    <row r="14" spans="1:28" ht="17.25" customHeight="1" x14ac:dyDescent="0.25">
      <c r="A14" s="38" t="s">
        <v>168</v>
      </c>
      <c r="B14" s="79">
        <v>10445779</v>
      </c>
      <c r="C14" s="79">
        <v>0</v>
      </c>
      <c r="D14" s="79">
        <v>2819907</v>
      </c>
      <c r="E14" s="79">
        <v>0</v>
      </c>
      <c r="F14" s="79">
        <v>110300</v>
      </c>
      <c r="G14" s="79">
        <v>15228</v>
      </c>
      <c r="H14" s="79">
        <v>232346</v>
      </c>
      <c r="I14" s="79">
        <v>388315</v>
      </c>
      <c r="J14" s="79">
        <v>0</v>
      </c>
      <c r="K14" s="79">
        <v>281627</v>
      </c>
      <c r="L14" s="79">
        <v>0</v>
      </c>
      <c r="M14" s="79">
        <v>30374</v>
      </c>
      <c r="N14" s="79">
        <v>7147</v>
      </c>
      <c r="O14" s="79">
        <v>347509</v>
      </c>
      <c r="P14" s="79">
        <v>62302</v>
      </c>
      <c r="Q14" s="47">
        <f t="shared" si="0"/>
        <v>14740834</v>
      </c>
    </row>
    <row r="15" spans="1:28" ht="15" customHeight="1" x14ac:dyDescent="0.25">
      <c r="A15" s="73" t="s">
        <v>169</v>
      </c>
      <c r="B15" s="80">
        <v>7326127</v>
      </c>
      <c r="C15" s="80">
        <v>0</v>
      </c>
      <c r="D15" s="80">
        <v>1977687</v>
      </c>
      <c r="E15" s="80">
        <v>0</v>
      </c>
      <c r="F15" s="80">
        <v>77346</v>
      </c>
      <c r="G15" s="80">
        <v>10677</v>
      </c>
      <c r="H15" s="80">
        <v>162985</v>
      </c>
      <c r="I15" s="80">
        <v>272110</v>
      </c>
      <c r="J15" s="80">
        <v>0</v>
      </c>
      <c r="K15" s="80">
        <v>226299</v>
      </c>
      <c r="L15" s="80">
        <v>0</v>
      </c>
      <c r="M15" s="80">
        <v>21301</v>
      </c>
      <c r="N15" s="80">
        <v>5016</v>
      </c>
      <c r="O15" s="80">
        <v>0</v>
      </c>
      <c r="P15" s="80">
        <v>43698</v>
      </c>
      <c r="Q15" s="81">
        <f t="shared" si="0"/>
        <v>10123246</v>
      </c>
    </row>
    <row r="16" spans="1:28" ht="17.25" customHeight="1" x14ac:dyDescent="0.25">
      <c r="A16" s="38" t="s">
        <v>170</v>
      </c>
      <c r="B16" s="79">
        <v>6489329</v>
      </c>
      <c r="C16" s="79">
        <v>0</v>
      </c>
      <c r="D16" s="79">
        <v>1751800</v>
      </c>
      <c r="E16" s="79">
        <v>0</v>
      </c>
      <c r="F16" s="79">
        <v>68513</v>
      </c>
      <c r="G16" s="79">
        <v>9458</v>
      </c>
      <c r="H16" s="79">
        <v>144365</v>
      </c>
      <c r="I16" s="79">
        <v>241055</v>
      </c>
      <c r="J16" s="79">
        <v>0</v>
      </c>
      <c r="K16" s="79">
        <v>198480</v>
      </c>
      <c r="L16" s="79">
        <v>0</v>
      </c>
      <c r="M16" s="79">
        <v>18868</v>
      </c>
      <c r="N16" s="79">
        <v>4442</v>
      </c>
      <c r="O16" s="79">
        <v>364731</v>
      </c>
      <c r="P16" s="79">
        <v>38706</v>
      </c>
      <c r="Q16" s="47">
        <f t="shared" si="0"/>
        <v>9329747</v>
      </c>
    </row>
    <row r="17" spans="1:17" ht="15" customHeight="1" x14ac:dyDescent="0.25">
      <c r="A17" s="73" t="s">
        <v>171</v>
      </c>
      <c r="B17" s="80">
        <v>41762159</v>
      </c>
      <c r="C17" s="80">
        <v>0</v>
      </c>
      <c r="D17" s="80">
        <v>11274422</v>
      </c>
      <c r="E17" s="80">
        <v>0</v>
      </c>
      <c r="F17" s="80">
        <v>441094</v>
      </c>
      <c r="G17" s="80">
        <v>60903</v>
      </c>
      <c r="H17" s="80">
        <v>928657</v>
      </c>
      <c r="I17" s="80">
        <v>1554612</v>
      </c>
      <c r="J17" s="80">
        <v>0</v>
      </c>
      <c r="K17" s="80">
        <v>990254</v>
      </c>
      <c r="L17" s="80">
        <v>0</v>
      </c>
      <c r="M17" s="80">
        <v>121449</v>
      </c>
      <c r="N17" s="80">
        <v>28545</v>
      </c>
      <c r="O17" s="80">
        <v>1581126</v>
      </c>
      <c r="P17" s="80">
        <v>249065</v>
      </c>
      <c r="Q17" s="81">
        <f t="shared" si="0"/>
        <v>58992286</v>
      </c>
    </row>
    <row r="18" spans="1:17" ht="17.25" customHeight="1" x14ac:dyDescent="0.25">
      <c r="A18" s="38" t="s">
        <v>172</v>
      </c>
      <c r="B18" s="79">
        <v>4120287</v>
      </c>
      <c r="C18" s="79">
        <v>0</v>
      </c>
      <c r="D18" s="79">
        <v>1112773</v>
      </c>
      <c r="E18" s="79">
        <v>0</v>
      </c>
      <c r="F18" s="79">
        <v>43630</v>
      </c>
      <c r="G18" s="79">
        <v>6033</v>
      </c>
      <c r="H18" s="79">
        <v>91372</v>
      </c>
      <c r="I18" s="79">
        <v>155415</v>
      </c>
      <c r="J18" s="79">
        <v>0</v>
      </c>
      <c r="K18" s="79">
        <v>147916</v>
      </c>
      <c r="L18" s="79">
        <v>0</v>
      </c>
      <c r="M18" s="79">
        <v>11999</v>
      </c>
      <c r="N18" s="79">
        <v>2788</v>
      </c>
      <c r="O18" s="79">
        <v>10280</v>
      </c>
      <c r="P18" s="79">
        <v>24554</v>
      </c>
      <c r="Q18" s="47">
        <f t="shared" si="0"/>
        <v>5727047</v>
      </c>
    </row>
    <row r="19" spans="1:17" ht="15" customHeight="1" x14ac:dyDescent="0.25">
      <c r="A19" s="73" t="s">
        <v>173</v>
      </c>
      <c r="B19" s="80">
        <v>23792075</v>
      </c>
      <c r="C19" s="80">
        <v>0</v>
      </c>
      <c r="D19" s="80">
        <v>6422928</v>
      </c>
      <c r="E19" s="80">
        <v>0</v>
      </c>
      <c r="F19" s="80">
        <v>251253</v>
      </c>
      <c r="G19" s="80">
        <v>34688</v>
      </c>
      <c r="H19" s="80">
        <v>529151</v>
      </c>
      <c r="I19" s="80">
        <v>884927</v>
      </c>
      <c r="J19" s="80">
        <v>0</v>
      </c>
      <c r="K19" s="80">
        <v>293137</v>
      </c>
      <c r="L19" s="80">
        <v>0</v>
      </c>
      <c r="M19" s="80">
        <v>69185</v>
      </c>
      <c r="N19" s="80">
        <v>16273</v>
      </c>
      <c r="O19" s="80">
        <v>0</v>
      </c>
      <c r="P19" s="80">
        <v>141901</v>
      </c>
      <c r="Q19" s="81">
        <f t="shared" si="0"/>
        <v>32435518</v>
      </c>
    </row>
    <row r="20" spans="1:17" ht="17.25" customHeight="1" x14ac:dyDescent="0.25">
      <c r="A20" s="38" t="s">
        <v>174</v>
      </c>
      <c r="B20" s="79">
        <v>15210851</v>
      </c>
      <c r="C20" s="79">
        <v>0</v>
      </c>
      <c r="D20" s="79">
        <v>4106236</v>
      </c>
      <c r="E20" s="79">
        <v>0</v>
      </c>
      <c r="F20" s="79">
        <v>160607</v>
      </c>
      <c r="G20" s="79">
        <v>22171</v>
      </c>
      <c r="H20" s="79">
        <v>338357</v>
      </c>
      <c r="I20" s="79">
        <v>565289</v>
      </c>
      <c r="J20" s="79">
        <v>0</v>
      </c>
      <c r="K20" s="79">
        <v>372740</v>
      </c>
      <c r="L20" s="79">
        <v>0</v>
      </c>
      <c r="M20" s="79">
        <v>44229</v>
      </c>
      <c r="N20" s="79">
        <v>10410</v>
      </c>
      <c r="O20" s="79">
        <v>795926</v>
      </c>
      <c r="P20" s="79">
        <v>90724</v>
      </c>
      <c r="Q20" s="47">
        <f t="shared" si="0"/>
        <v>21717540</v>
      </c>
    </row>
    <row r="21" spans="1:17" ht="15" customHeight="1" x14ac:dyDescent="0.25">
      <c r="A21" s="73" t="s">
        <v>175</v>
      </c>
      <c r="B21" s="80">
        <v>24691087</v>
      </c>
      <c r="C21" s="80">
        <v>0</v>
      </c>
      <c r="D21" s="80">
        <v>6665019</v>
      </c>
      <c r="E21" s="80">
        <v>0</v>
      </c>
      <c r="F21" s="80">
        <v>260589</v>
      </c>
      <c r="G21" s="80">
        <v>35965</v>
      </c>
      <c r="H21" s="80">
        <v>549501</v>
      </c>
      <c r="I21" s="80">
        <v>915491</v>
      </c>
      <c r="J21" s="80">
        <v>0</v>
      </c>
      <c r="K21" s="80">
        <v>263305</v>
      </c>
      <c r="L21" s="80">
        <v>0</v>
      </c>
      <c r="M21" s="80">
        <v>71777</v>
      </c>
      <c r="N21" s="80">
        <v>16927</v>
      </c>
      <c r="O21" s="80">
        <v>1301081</v>
      </c>
      <c r="P21" s="80">
        <v>147288</v>
      </c>
      <c r="Q21" s="81">
        <f t="shared" si="0"/>
        <v>34918030</v>
      </c>
    </row>
    <row r="22" spans="1:17" ht="17.25" customHeight="1" x14ac:dyDescent="0.25">
      <c r="A22" s="38" t="s">
        <v>176</v>
      </c>
      <c r="B22" s="79">
        <v>7095040</v>
      </c>
      <c r="C22" s="79">
        <v>0</v>
      </c>
      <c r="D22" s="79">
        <v>1915358</v>
      </c>
      <c r="E22" s="79">
        <v>0</v>
      </c>
      <c r="F22" s="79">
        <v>74919</v>
      </c>
      <c r="G22" s="79">
        <v>10343</v>
      </c>
      <c r="H22" s="79">
        <v>157813</v>
      </c>
      <c r="I22" s="79">
        <v>263778</v>
      </c>
      <c r="J22" s="79">
        <v>0</v>
      </c>
      <c r="K22" s="79">
        <v>203898</v>
      </c>
      <c r="L22" s="79">
        <v>0</v>
      </c>
      <c r="M22" s="79">
        <v>20631</v>
      </c>
      <c r="N22" s="79">
        <v>4855</v>
      </c>
      <c r="O22" s="79">
        <v>0</v>
      </c>
      <c r="P22" s="79">
        <v>42317</v>
      </c>
      <c r="Q22" s="47">
        <f t="shared" si="0"/>
        <v>9788952</v>
      </c>
    </row>
    <row r="23" spans="1:17" ht="15" customHeight="1" x14ac:dyDescent="0.25">
      <c r="A23" s="73" t="s">
        <v>177</v>
      </c>
      <c r="B23" s="80">
        <v>17672702</v>
      </c>
      <c r="C23" s="80">
        <v>0</v>
      </c>
      <c r="D23" s="80">
        <v>4770907</v>
      </c>
      <c r="E23" s="80">
        <v>0</v>
      </c>
      <c r="F23" s="80">
        <v>186622</v>
      </c>
      <c r="G23" s="80">
        <v>25764</v>
      </c>
      <c r="H23" s="80">
        <v>393070</v>
      </c>
      <c r="I23" s="80">
        <v>657181</v>
      </c>
      <c r="J23" s="80">
        <v>0</v>
      </c>
      <c r="K23" s="80">
        <v>436399</v>
      </c>
      <c r="L23" s="80">
        <v>0</v>
      </c>
      <c r="M23" s="80">
        <v>51390</v>
      </c>
      <c r="N23" s="80">
        <v>12089</v>
      </c>
      <c r="O23" s="80">
        <v>0</v>
      </c>
      <c r="P23" s="80">
        <v>105404</v>
      </c>
      <c r="Q23" s="81">
        <f t="shared" si="0"/>
        <v>24311528</v>
      </c>
    </row>
    <row r="24" spans="1:17" ht="17.25" customHeight="1" x14ac:dyDescent="0.25">
      <c r="A24" s="38" t="s">
        <v>178</v>
      </c>
      <c r="B24" s="79">
        <v>9915485</v>
      </c>
      <c r="C24" s="79">
        <v>0</v>
      </c>
      <c r="D24" s="79">
        <v>2676737</v>
      </c>
      <c r="E24" s="79">
        <v>0</v>
      </c>
      <c r="F24" s="79">
        <v>104697</v>
      </c>
      <c r="G24" s="79">
        <v>14454</v>
      </c>
      <c r="H24" s="79">
        <v>220560</v>
      </c>
      <c r="I24" s="79">
        <v>368534</v>
      </c>
      <c r="J24" s="79">
        <v>0</v>
      </c>
      <c r="K24" s="79">
        <v>186696</v>
      </c>
      <c r="L24" s="79">
        <v>0</v>
      </c>
      <c r="M24" s="79">
        <v>28831</v>
      </c>
      <c r="N24" s="79">
        <v>6786</v>
      </c>
      <c r="O24" s="79">
        <v>105111</v>
      </c>
      <c r="P24" s="79">
        <v>59140</v>
      </c>
      <c r="Q24" s="47">
        <f t="shared" si="0"/>
        <v>13687031</v>
      </c>
    </row>
    <row r="25" spans="1:17" ht="15" customHeight="1" x14ac:dyDescent="0.25">
      <c r="A25" s="73" t="s">
        <v>179</v>
      </c>
      <c r="B25" s="80">
        <v>8885122</v>
      </c>
      <c r="C25" s="80">
        <v>0</v>
      </c>
      <c r="D25" s="80">
        <v>2398614</v>
      </c>
      <c r="E25" s="80">
        <v>0</v>
      </c>
      <c r="F25" s="80">
        <v>93825</v>
      </c>
      <c r="G25" s="80">
        <v>12953</v>
      </c>
      <c r="H25" s="80">
        <v>197623</v>
      </c>
      <c r="I25" s="80">
        <v>330377</v>
      </c>
      <c r="J25" s="80">
        <v>0</v>
      </c>
      <c r="K25" s="80">
        <v>240575</v>
      </c>
      <c r="L25" s="80">
        <v>0</v>
      </c>
      <c r="M25" s="80">
        <v>25837</v>
      </c>
      <c r="N25" s="80">
        <v>6078</v>
      </c>
      <c r="O25" s="80">
        <v>18070</v>
      </c>
      <c r="P25" s="80">
        <v>52993</v>
      </c>
      <c r="Q25" s="81">
        <f t="shared" si="0"/>
        <v>12262067</v>
      </c>
    </row>
    <row r="26" spans="1:17" ht="17.25" customHeight="1" x14ac:dyDescent="0.25">
      <c r="A26" s="38" t="s">
        <v>180</v>
      </c>
      <c r="B26" s="79">
        <v>23724541</v>
      </c>
      <c r="C26" s="79">
        <v>0</v>
      </c>
      <c r="D26" s="79">
        <v>6403721</v>
      </c>
      <c r="E26" s="79">
        <v>0</v>
      </c>
      <c r="F26" s="79">
        <v>250287</v>
      </c>
      <c r="G26" s="79">
        <v>34536</v>
      </c>
      <c r="H26" s="79">
        <v>528219</v>
      </c>
      <c r="I26" s="79">
        <v>877803</v>
      </c>
      <c r="J26" s="79">
        <v>0</v>
      </c>
      <c r="K26" s="79">
        <v>258506</v>
      </c>
      <c r="L26" s="79">
        <v>0</v>
      </c>
      <c r="M26" s="79">
        <v>68953</v>
      </c>
      <c r="N26" s="79">
        <v>16290</v>
      </c>
      <c r="O26" s="79">
        <v>0</v>
      </c>
      <c r="P26" s="79">
        <v>141539</v>
      </c>
      <c r="Q26" s="47">
        <f t="shared" si="0"/>
        <v>32304395</v>
      </c>
    </row>
    <row r="27" spans="1:17" ht="15" customHeight="1" x14ac:dyDescent="0.25">
      <c r="A27" s="73" t="s">
        <v>181</v>
      </c>
      <c r="B27" s="80">
        <v>9359724</v>
      </c>
      <c r="C27" s="80">
        <v>0</v>
      </c>
      <c r="D27" s="80">
        <v>2526665</v>
      </c>
      <c r="E27" s="80">
        <v>0</v>
      </c>
      <c r="F27" s="80">
        <v>98817</v>
      </c>
      <c r="G27" s="80">
        <v>13641</v>
      </c>
      <c r="H27" s="80">
        <v>208221</v>
      </c>
      <c r="I27" s="80">
        <v>347688</v>
      </c>
      <c r="J27" s="80">
        <v>0</v>
      </c>
      <c r="K27" s="80">
        <v>267653</v>
      </c>
      <c r="L27" s="80">
        <v>0</v>
      </c>
      <c r="M27" s="80">
        <v>27213</v>
      </c>
      <c r="N27" s="80">
        <v>6407</v>
      </c>
      <c r="O27" s="80">
        <v>605176</v>
      </c>
      <c r="P27" s="80">
        <v>55828</v>
      </c>
      <c r="Q27" s="81">
        <f t="shared" si="0"/>
        <v>13517033</v>
      </c>
    </row>
    <row r="28" spans="1:17" ht="17.25" customHeight="1" x14ac:dyDescent="0.25">
      <c r="A28" s="38" t="s">
        <v>182</v>
      </c>
      <c r="B28" s="79">
        <v>13296165</v>
      </c>
      <c r="C28" s="79">
        <v>0</v>
      </c>
      <c r="D28" s="79">
        <v>3589091</v>
      </c>
      <c r="E28" s="79">
        <v>0</v>
      </c>
      <c r="F28" s="79">
        <v>140321</v>
      </c>
      <c r="G28" s="79">
        <v>19366</v>
      </c>
      <c r="H28" s="79">
        <v>295921</v>
      </c>
      <c r="I28" s="79">
        <v>492872</v>
      </c>
      <c r="J28" s="79">
        <v>0</v>
      </c>
      <c r="K28" s="79">
        <v>364514</v>
      </c>
      <c r="L28" s="79">
        <v>0</v>
      </c>
      <c r="M28" s="79">
        <v>38652</v>
      </c>
      <c r="N28" s="79">
        <v>9117</v>
      </c>
      <c r="O28" s="79">
        <v>0</v>
      </c>
      <c r="P28" s="79">
        <v>79315</v>
      </c>
      <c r="Q28" s="47">
        <f t="shared" si="0"/>
        <v>18325334</v>
      </c>
    </row>
    <row r="29" spans="1:17" ht="15" customHeight="1" x14ac:dyDescent="0.25">
      <c r="A29" s="73" t="s">
        <v>183</v>
      </c>
      <c r="B29" s="80">
        <v>5394024</v>
      </c>
      <c r="C29" s="80">
        <v>0</v>
      </c>
      <c r="D29" s="80">
        <v>1456163</v>
      </c>
      <c r="E29" s="80">
        <v>0</v>
      </c>
      <c r="F29" s="80">
        <v>56960</v>
      </c>
      <c r="G29" s="80">
        <v>7863</v>
      </c>
      <c r="H29" s="80">
        <v>119974</v>
      </c>
      <c r="I29" s="80">
        <v>200571</v>
      </c>
      <c r="J29" s="80">
        <v>0</v>
      </c>
      <c r="K29" s="80">
        <v>188811</v>
      </c>
      <c r="L29" s="80">
        <v>0</v>
      </c>
      <c r="M29" s="80">
        <v>15685</v>
      </c>
      <c r="N29" s="80">
        <v>3690</v>
      </c>
      <c r="O29" s="80">
        <v>595070</v>
      </c>
      <c r="P29" s="80">
        <v>32171</v>
      </c>
      <c r="Q29" s="81">
        <f t="shared" si="0"/>
        <v>8070982</v>
      </c>
    </row>
    <row r="30" spans="1:17" ht="17.25" customHeight="1" x14ac:dyDescent="0.25">
      <c r="A30" s="38" t="s">
        <v>184</v>
      </c>
      <c r="B30" s="79">
        <v>9915045</v>
      </c>
      <c r="C30" s="79">
        <v>0</v>
      </c>
      <c r="D30" s="79">
        <v>2676683</v>
      </c>
      <c r="E30" s="79">
        <v>0</v>
      </c>
      <c r="F30" s="79">
        <v>104708</v>
      </c>
      <c r="G30" s="79">
        <v>14457</v>
      </c>
      <c r="H30" s="79">
        <v>220512</v>
      </c>
      <c r="I30" s="79">
        <v>368825</v>
      </c>
      <c r="J30" s="79">
        <v>0</v>
      </c>
      <c r="K30" s="79">
        <v>262386</v>
      </c>
      <c r="L30" s="79">
        <v>0</v>
      </c>
      <c r="M30" s="79">
        <v>28833</v>
      </c>
      <c r="N30" s="79">
        <v>6781</v>
      </c>
      <c r="O30" s="79">
        <v>984786</v>
      </c>
      <c r="P30" s="79">
        <v>59135</v>
      </c>
      <c r="Q30" s="47">
        <f t="shared" si="0"/>
        <v>14642151</v>
      </c>
    </row>
    <row r="31" spans="1:17" ht="15" customHeight="1" x14ac:dyDescent="0.25">
      <c r="A31" s="73" t="s">
        <v>185</v>
      </c>
      <c r="B31" s="80">
        <v>11334704</v>
      </c>
      <c r="C31" s="80">
        <v>0</v>
      </c>
      <c r="D31" s="80">
        <v>3059897</v>
      </c>
      <c r="E31" s="80">
        <v>0</v>
      </c>
      <c r="F31" s="80">
        <v>119692</v>
      </c>
      <c r="G31" s="80">
        <v>16524</v>
      </c>
      <c r="H31" s="80">
        <v>252108</v>
      </c>
      <c r="I31" s="80">
        <v>421449</v>
      </c>
      <c r="J31" s="80">
        <v>0</v>
      </c>
      <c r="K31" s="80">
        <v>329079</v>
      </c>
      <c r="L31" s="80">
        <v>0</v>
      </c>
      <c r="M31" s="80">
        <v>32958</v>
      </c>
      <c r="N31" s="80">
        <v>7754</v>
      </c>
      <c r="O31" s="80">
        <v>1169969</v>
      </c>
      <c r="P31" s="80">
        <v>67603</v>
      </c>
      <c r="Q31" s="81">
        <f t="shared" si="0"/>
        <v>16811737</v>
      </c>
    </row>
    <row r="32" spans="1:17" ht="17.25" customHeight="1" x14ac:dyDescent="0.25">
      <c r="A32" s="38" t="s">
        <v>186</v>
      </c>
      <c r="B32" s="79">
        <v>6496149</v>
      </c>
      <c r="C32" s="79">
        <v>0</v>
      </c>
      <c r="D32" s="79">
        <v>2356279</v>
      </c>
      <c r="E32" s="79">
        <v>0</v>
      </c>
      <c r="F32" s="79">
        <v>68581</v>
      </c>
      <c r="G32" s="79">
        <v>9467</v>
      </c>
      <c r="H32" s="79">
        <v>144524</v>
      </c>
      <c r="I32" s="79">
        <v>241252</v>
      </c>
      <c r="J32" s="79">
        <v>0</v>
      </c>
      <c r="K32" s="79">
        <v>216658</v>
      </c>
      <c r="L32" s="79">
        <v>0</v>
      </c>
      <c r="M32" s="79">
        <v>18888</v>
      </c>
      <c r="N32" s="79">
        <v>4448</v>
      </c>
      <c r="O32" s="79">
        <v>0</v>
      </c>
      <c r="P32" s="79">
        <v>38748</v>
      </c>
      <c r="Q32" s="47">
        <f t="shared" si="0"/>
        <v>9594994</v>
      </c>
    </row>
    <row r="33" spans="1:17" ht="15" customHeight="1" x14ac:dyDescent="0.25">
      <c r="A33" s="73" t="s">
        <v>187</v>
      </c>
      <c r="B33" s="80">
        <v>10736163</v>
      </c>
      <c r="C33" s="80">
        <v>0</v>
      </c>
      <c r="D33" s="80">
        <v>2898282</v>
      </c>
      <c r="E33" s="80">
        <v>0</v>
      </c>
      <c r="F33" s="80">
        <v>113362</v>
      </c>
      <c r="G33" s="80">
        <v>15650</v>
      </c>
      <c r="H33" s="80">
        <v>238815</v>
      </c>
      <c r="I33" s="80">
        <v>399028</v>
      </c>
      <c r="J33" s="80">
        <v>0</v>
      </c>
      <c r="K33" s="80">
        <v>296308</v>
      </c>
      <c r="L33" s="80">
        <v>0</v>
      </c>
      <c r="M33" s="80">
        <v>31218</v>
      </c>
      <c r="N33" s="80">
        <v>7347</v>
      </c>
      <c r="O33" s="80">
        <v>482107</v>
      </c>
      <c r="P33" s="80">
        <v>64036</v>
      </c>
      <c r="Q33" s="81">
        <f t="shared" si="0"/>
        <v>15282316</v>
      </c>
    </row>
    <row r="34" spans="1:17" ht="17.25" customHeight="1" x14ac:dyDescent="0.25">
      <c r="A34" s="38" t="s">
        <v>188</v>
      </c>
      <c r="B34" s="79">
        <v>5895748</v>
      </c>
      <c r="C34" s="79">
        <v>0</v>
      </c>
      <c r="D34" s="79">
        <v>1591623</v>
      </c>
      <c r="E34" s="79">
        <v>0</v>
      </c>
      <c r="F34" s="79">
        <v>62262</v>
      </c>
      <c r="G34" s="79">
        <v>8596</v>
      </c>
      <c r="H34" s="79">
        <v>131124</v>
      </c>
      <c r="I34" s="79">
        <v>219297</v>
      </c>
      <c r="J34" s="79">
        <v>0</v>
      </c>
      <c r="K34" s="79">
        <v>195218</v>
      </c>
      <c r="L34" s="79">
        <v>0</v>
      </c>
      <c r="M34" s="79">
        <v>17145</v>
      </c>
      <c r="N34" s="79">
        <v>4032</v>
      </c>
      <c r="O34" s="79">
        <v>33757</v>
      </c>
      <c r="P34" s="79">
        <v>35163</v>
      </c>
      <c r="Q34" s="47">
        <f t="shared" si="0"/>
        <v>8193965</v>
      </c>
    </row>
    <row r="35" spans="1:17" ht="15" customHeight="1" x14ac:dyDescent="0.25">
      <c r="A35" s="73" t="s">
        <v>189</v>
      </c>
      <c r="B35" s="80">
        <v>8520940</v>
      </c>
      <c r="C35" s="80">
        <v>0</v>
      </c>
      <c r="D35" s="80">
        <v>2300201</v>
      </c>
      <c r="E35" s="80">
        <v>0</v>
      </c>
      <c r="F35" s="80">
        <v>89954</v>
      </c>
      <c r="G35" s="80">
        <v>12417</v>
      </c>
      <c r="H35" s="80">
        <v>189581</v>
      </c>
      <c r="I35" s="80">
        <v>316366</v>
      </c>
      <c r="J35" s="80">
        <v>0</v>
      </c>
      <c r="K35" s="80">
        <v>265050</v>
      </c>
      <c r="L35" s="80">
        <v>0</v>
      </c>
      <c r="M35" s="80">
        <v>24774</v>
      </c>
      <c r="N35" s="80">
        <v>5836</v>
      </c>
      <c r="O35" s="80">
        <v>0</v>
      </c>
      <c r="P35" s="80">
        <v>50825</v>
      </c>
      <c r="Q35" s="81">
        <f t="shared" si="0"/>
        <v>11775944</v>
      </c>
    </row>
    <row r="36" spans="1:17" ht="17.25" customHeight="1" x14ac:dyDescent="0.25">
      <c r="A36" s="38" t="s">
        <v>190</v>
      </c>
      <c r="B36" s="79">
        <v>13737930</v>
      </c>
      <c r="C36" s="79">
        <v>0</v>
      </c>
      <c r="D36" s="79">
        <v>3708461</v>
      </c>
      <c r="E36" s="79">
        <v>0</v>
      </c>
      <c r="F36" s="79">
        <v>145015</v>
      </c>
      <c r="G36" s="79">
        <v>20016</v>
      </c>
      <c r="H36" s="79">
        <v>305682</v>
      </c>
      <c r="I36" s="79">
        <v>509826</v>
      </c>
      <c r="J36" s="79">
        <v>0</v>
      </c>
      <c r="K36" s="79">
        <v>402215</v>
      </c>
      <c r="L36" s="79">
        <v>0</v>
      </c>
      <c r="M36" s="79">
        <v>39940</v>
      </c>
      <c r="N36" s="79">
        <v>9412</v>
      </c>
      <c r="O36" s="79">
        <v>149805</v>
      </c>
      <c r="P36" s="79">
        <v>81946</v>
      </c>
      <c r="Q36" s="47">
        <f t="shared" si="0"/>
        <v>19110248</v>
      </c>
    </row>
    <row r="37" spans="1:17" ht="15" customHeight="1" x14ac:dyDescent="0.25">
      <c r="A37" s="73" t="s">
        <v>191</v>
      </c>
      <c r="B37" s="80">
        <v>8773696</v>
      </c>
      <c r="C37" s="80">
        <v>0</v>
      </c>
      <c r="D37" s="80">
        <v>2368458</v>
      </c>
      <c r="E37" s="80">
        <v>0</v>
      </c>
      <c r="F37" s="80">
        <v>92629</v>
      </c>
      <c r="G37" s="80">
        <v>12787</v>
      </c>
      <c r="H37" s="80">
        <v>195189</v>
      </c>
      <c r="I37" s="80">
        <v>325877</v>
      </c>
      <c r="J37" s="80">
        <v>0</v>
      </c>
      <c r="K37" s="80">
        <v>156460</v>
      </c>
      <c r="L37" s="80">
        <v>0</v>
      </c>
      <c r="M37" s="80">
        <v>25510</v>
      </c>
      <c r="N37" s="80">
        <v>6007</v>
      </c>
      <c r="O37" s="80">
        <v>463403</v>
      </c>
      <c r="P37" s="80">
        <v>52332</v>
      </c>
      <c r="Q37" s="81">
        <f t="shared" si="0"/>
        <v>12472348</v>
      </c>
    </row>
    <row r="38" spans="1:17" ht="17.25" customHeight="1" x14ac:dyDescent="0.25">
      <c r="A38" s="38" t="s">
        <v>192</v>
      </c>
      <c r="B38" s="79">
        <v>3866460</v>
      </c>
      <c r="C38" s="79">
        <v>0</v>
      </c>
      <c r="D38" s="79">
        <v>1043784</v>
      </c>
      <c r="E38" s="79">
        <v>0</v>
      </c>
      <c r="F38" s="79">
        <v>40829</v>
      </c>
      <c r="G38" s="79">
        <v>5636</v>
      </c>
      <c r="H38" s="79">
        <v>85998</v>
      </c>
      <c r="I38" s="79">
        <v>143768</v>
      </c>
      <c r="J38" s="79">
        <v>0</v>
      </c>
      <c r="K38" s="79">
        <v>157634</v>
      </c>
      <c r="L38" s="79">
        <v>0</v>
      </c>
      <c r="M38" s="79">
        <v>11243</v>
      </c>
      <c r="N38" s="79">
        <v>2645</v>
      </c>
      <c r="O38" s="79">
        <v>178028</v>
      </c>
      <c r="P38" s="79">
        <v>23061</v>
      </c>
      <c r="Q38" s="47">
        <f t="shared" si="0"/>
        <v>5559086</v>
      </c>
    </row>
    <row r="39" spans="1:17" ht="15" customHeight="1" x14ac:dyDescent="0.25">
      <c r="A39" s="73" t="s">
        <v>193</v>
      </c>
      <c r="B39" s="80">
        <v>4074516</v>
      </c>
      <c r="C39" s="80">
        <v>0</v>
      </c>
      <c r="D39" s="80">
        <v>1099914</v>
      </c>
      <c r="E39" s="80">
        <v>0</v>
      </c>
      <c r="F39" s="80">
        <v>43017</v>
      </c>
      <c r="G39" s="80">
        <v>5938</v>
      </c>
      <c r="H39" s="80">
        <v>90647</v>
      </c>
      <c r="I39" s="80">
        <v>151331</v>
      </c>
      <c r="J39" s="80">
        <v>0</v>
      </c>
      <c r="K39" s="80">
        <v>159618</v>
      </c>
      <c r="L39" s="80">
        <v>0</v>
      </c>
      <c r="M39" s="80">
        <v>11846</v>
      </c>
      <c r="N39" s="80">
        <v>2789</v>
      </c>
      <c r="O39" s="80">
        <v>58330</v>
      </c>
      <c r="P39" s="80">
        <v>24303</v>
      </c>
      <c r="Q39" s="81">
        <f t="shared" si="0"/>
        <v>5722249</v>
      </c>
    </row>
    <row r="40" spans="1:17" ht="17.25" customHeight="1" x14ac:dyDescent="0.25">
      <c r="A40" s="38" t="s">
        <v>194</v>
      </c>
      <c r="B40" s="79">
        <v>9422309</v>
      </c>
      <c r="C40" s="79">
        <v>0</v>
      </c>
      <c r="D40" s="79">
        <v>3227340</v>
      </c>
      <c r="E40" s="79">
        <v>0</v>
      </c>
      <c r="F40" s="79">
        <v>99524</v>
      </c>
      <c r="G40" s="79">
        <v>13742</v>
      </c>
      <c r="H40" s="79">
        <v>209513</v>
      </c>
      <c r="I40" s="79">
        <v>350826</v>
      </c>
      <c r="J40" s="79">
        <v>0</v>
      </c>
      <c r="K40" s="79">
        <v>208438</v>
      </c>
      <c r="L40" s="79">
        <v>0</v>
      </c>
      <c r="M40" s="79">
        <v>27402</v>
      </c>
      <c r="N40" s="79">
        <v>6439</v>
      </c>
      <c r="O40" s="79">
        <v>0</v>
      </c>
      <c r="P40" s="79">
        <v>56193</v>
      </c>
      <c r="Q40" s="47">
        <f t="shared" si="0"/>
        <v>13621726</v>
      </c>
    </row>
    <row r="41" spans="1:17" ht="15" customHeight="1" x14ac:dyDescent="0.25">
      <c r="A41" s="73" t="s">
        <v>195</v>
      </c>
      <c r="B41" s="80">
        <v>6484851</v>
      </c>
      <c r="C41" s="80">
        <v>0</v>
      </c>
      <c r="D41" s="80">
        <v>1750576</v>
      </c>
      <c r="E41" s="80">
        <v>0</v>
      </c>
      <c r="F41" s="80">
        <v>68462</v>
      </c>
      <c r="G41" s="80">
        <v>9449</v>
      </c>
      <c r="H41" s="80">
        <v>144274</v>
      </c>
      <c r="I41" s="80">
        <v>240822</v>
      </c>
      <c r="J41" s="80">
        <v>0</v>
      </c>
      <c r="K41" s="80">
        <v>205059</v>
      </c>
      <c r="L41" s="80">
        <v>0</v>
      </c>
      <c r="M41" s="80">
        <v>18854</v>
      </c>
      <c r="N41" s="80">
        <v>4441</v>
      </c>
      <c r="O41" s="80">
        <v>217877</v>
      </c>
      <c r="P41" s="80">
        <v>38681</v>
      </c>
      <c r="Q41" s="81">
        <f t="shared" si="0"/>
        <v>9183346</v>
      </c>
    </row>
    <row r="42" spans="1:17" ht="17.25" customHeight="1" x14ac:dyDescent="0.25">
      <c r="A42" s="38" t="s">
        <v>196</v>
      </c>
      <c r="B42" s="79">
        <v>8582076</v>
      </c>
      <c r="C42" s="79">
        <v>0</v>
      </c>
      <c r="D42" s="79">
        <v>2316784</v>
      </c>
      <c r="E42" s="79">
        <v>0</v>
      </c>
      <c r="F42" s="79">
        <v>90620</v>
      </c>
      <c r="G42" s="79">
        <v>12510</v>
      </c>
      <c r="H42" s="79">
        <v>190895</v>
      </c>
      <c r="I42" s="79">
        <v>319012</v>
      </c>
      <c r="J42" s="79">
        <v>0</v>
      </c>
      <c r="K42" s="79">
        <v>234326</v>
      </c>
      <c r="L42" s="79">
        <v>0</v>
      </c>
      <c r="M42" s="79">
        <v>24954</v>
      </c>
      <c r="N42" s="79">
        <v>5872</v>
      </c>
      <c r="O42" s="79">
        <v>1499248</v>
      </c>
      <c r="P42" s="79">
        <v>51186</v>
      </c>
      <c r="Q42" s="47">
        <f t="shared" si="0"/>
        <v>13327483</v>
      </c>
    </row>
    <row r="43" spans="1:17" ht="15" customHeight="1" x14ac:dyDescent="0.25">
      <c r="A43" s="73" t="s">
        <v>197</v>
      </c>
      <c r="B43" s="80">
        <v>7307151</v>
      </c>
      <c r="C43" s="80">
        <v>0</v>
      </c>
      <c r="D43" s="80">
        <v>1972529</v>
      </c>
      <c r="E43" s="80">
        <v>0</v>
      </c>
      <c r="F43" s="80">
        <v>77136</v>
      </c>
      <c r="G43" s="80">
        <v>10647</v>
      </c>
      <c r="H43" s="80">
        <v>162582</v>
      </c>
      <c r="I43" s="80">
        <v>271240</v>
      </c>
      <c r="J43" s="80">
        <v>0</v>
      </c>
      <c r="K43" s="80">
        <v>231600</v>
      </c>
      <c r="L43" s="80">
        <v>0</v>
      </c>
      <c r="M43" s="80">
        <v>21244</v>
      </c>
      <c r="N43" s="80">
        <v>5006</v>
      </c>
      <c r="O43" s="80">
        <v>76003</v>
      </c>
      <c r="P43" s="80">
        <v>43586</v>
      </c>
      <c r="Q43" s="81">
        <f t="shared" si="0"/>
        <v>10178724</v>
      </c>
    </row>
    <row r="44" spans="1:17" ht="17.25" customHeight="1" x14ac:dyDescent="0.25">
      <c r="A44" s="38" t="s">
        <v>198</v>
      </c>
      <c r="B44" s="79">
        <v>9377008</v>
      </c>
      <c r="C44" s="79">
        <v>0</v>
      </c>
      <c r="D44" s="79">
        <v>2531383</v>
      </c>
      <c r="E44" s="79">
        <v>0</v>
      </c>
      <c r="F44" s="79">
        <v>99013</v>
      </c>
      <c r="G44" s="79">
        <v>13669</v>
      </c>
      <c r="H44" s="79">
        <v>208575</v>
      </c>
      <c r="I44" s="79">
        <v>348573</v>
      </c>
      <c r="J44" s="79">
        <v>0</v>
      </c>
      <c r="K44" s="79">
        <v>271094</v>
      </c>
      <c r="L44" s="79">
        <v>0</v>
      </c>
      <c r="M44" s="79">
        <v>27266</v>
      </c>
      <c r="N44" s="79">
        <v>6417</v>
      </c>
      <c r="O44" s="79">
        <v>0</v>
      </c>
      <c r="P44" s="79">
        <v>55928</v>
      </c>
      <c r="Q44" s="47">
        <f t="shared" si="0"/>
        <v>12938926</v>
      </c>
    </row>
    <row r="45" spans="1:17" ht="15" customHeight="1" x14ac:dyDescent="0.25">
      <c r="A45" s="73" t="s">
        <v>199</v>
      </c>
      <c r="B45" s="80">
        <v>39216044</v>
      </c>
      <c r="C45" s="80">
        <v>0</v>
      </c>
      <c r="D45" s="80">
        <v>10586406</v>
      </c>
      <c r="E45" s="80">
        <v>0</v>
      </c>
      <c r="F45" s="80">
        <v>414034</v>
      </c>
      <c r="G45" s="80">
        <v>57154</v>
      </c>
      <c r="H45" s="80">
        <v>872418</v>
      </c>
      <c r="I45" s="80">
        <v>1456764</v>
      </c>
      <c r="J45" s="80">
        <v>0</v>
      </c>
      <c r="K45" s="80">
        <v>986965</v>
      </c>
      <c r="L45" s="80">
        <v>0</v>
      </c>
      <c r="M45" s="80">
        <v>114022</v>
      </c>
      <c r="N45" s="80">
        <v>26847</v>
      </c>
      <c r="O45" s="80">
        <v>6754903</v>
      </c>
      <c r="P45" s="80">
        <v>233908</v>
      </c>
      <c r="Q45" s="81">
        <f t="shared" si="0"/>
        <v>60719465</v>
      </c>
    </row>
    <row r="46" spans="1:17" ht="17.25" customHeight="1" x14ac:dyDescent="0.25">
      <c r="A46" s="38" t="s">
        <v>200</v>
      </c>
      <c r="B46" s="79">
        <v>17501265</v>
      </c>
      <c r="C46" s="79">
        <v>0</v>
      </c>
      <c r="D46" s="79">
        <v>4724609</v>
      </c>
      <c r="E46" s="79">
        <v>0</v>
      </c>
      <c r="F46" s="79">
        <v>184807</v>
      </c>
      <c r="G46" s="79">
        <v>25513</v>
      </c>
      <c r="H46" s="79">
        <v>389267</v>
      </c>
      <c r="I46" s="79">
        <v>650724</v>
      </c>
      <c r="J46" s="79">
        <v>0</v>
      </c>
      <c r="K46" s="79">
        <v>334003</v>
      </c>
      <c r="L46" s="79">
        <v>0</v>
      </c>
      <c r="M46" s="79">
        <v>50889</v>
      </c>
      <c r="N46" s="79">
        <v>11973</v>
      </c>
      <c r="O46" s="79">
        <v>826102</v>
      </c>
      <c r="P46" s="79">
        <v>104383</v>
      </c>
      <c r="Q46" s="47">
        <f t="shared" si="0"/>
        <v>24803535</v>
      </c>
    </row>
    <row r="47" spans="1:17" ht="15" customHeight="1" x14ac:dyDescent="0.25">
      <c r="A47" s="73" t="s">
        <v>201</v>
      </c>
      <c r="B47" s="80">
        <v>6513582</v>
      </c>
      <c r="C47" s="80">
        <v>0</v>
      </c>
      <c r="D47" s="80">
        <v>1758361</v>
      </c>
      <c r="E47" s="80">
        <v>0</v>
      </c>
      <c r="F47" s="80">
        <v>68772</v>
      </c>
      <c r="G47" s="80">
        <v>9494</v>
      </c>
      <c r="H47" s="80">
        <v>144897</v>
      </c>
      <c r="I47" s="80">
        <v>242026</v>
      </c>
      <c r="J47" s="80">
        <v>0</v>
      </c>
      <c r="K47" s="80">
        <v>203644</v>
      </c>
      <c r="L47" s="80">
        <v>0</v>
      </c>
      <c r="M47" s="80">
        <v>18938</v>
      </c>
      <c r="N47" s="80">
        <v>4458</v>
      </c>
      <c r="O47" s="80">
        <v>263022</v>
      </c>
      <c r="P47" s="80">
        <v>38850</v>
      </c>
      <c r="Q47" s="81">
        <f t="shared" si="0"/>
        <v>9266044</v>
      </c>
    </row>
    <row r="48" spans="1:17" ht="17.25" customHeight="1" x14ac:dyDescent="0.25">
      <c r="A48" s="38" t="s">
        <v>202</v>
      </c>
      <c r="B48" s="79">
        <v>5067202</v>
      </c>
      <c r="C48" s="79">
        <v>0</v>
      </c>
      <c r="D48" s="79">
        <v>1367930</v>
      </c>
      <c r="E48" s="79">
        <v>0</v>
      </c>
      <c r="F48" s="79">
        <v>53507</v>
      </c>
      <c r="G48" s="79">
        <v>7387</v>
      </c>
      <c r="H48" s="79">
        <v>112707</v>
      </c>
      <c r="I48" s="79">
        <v>188397</v>
      </c>
      <c r="J48" s="79">
        <v>0</v>
      </c>
      <c r="K48" s="79">
        <v>178243</v>
      </c>
      <c r="L48" s="79">
        <v>0</v>
      </c>
      <c r="M48" s="79">
        <v>14734</v>
      </c>
      <c r="N48" s="79">
        <v>3467</v>
      </c>
      <c r="O48" s="79">
        <v>0</v>
      </c>
      <c r="P48" s="79">
        <v>30222</v>
      </c>
      <c r="Q48" s="47">
        <f t="shared" si="0"/>
        <v>7023796</v>
      </c>
    </row>
    <row r="49" spans="1:17" ht="15" customHeight="1" x14ac:dyDescent="0.25">
      <c r="A49" s="73" t="s">
        <v>203</v>
      </c>
      <c r="B49" s="80">
        <v>23774337</v>
      </c>
      <c r="C49" s="80">
        <v>0</v>
      </c>
      <c r="D49" s="80">
        <v>6417560</v>
      </c>
      <c r="E49" s="80">
        <v>0</v>
      </c>
      <c r="F49" s="80">
        <v>250916</v>
      </c>
      <c r="G49" s="80">
        <v>34630</v>
      </c>
      <c r="H49" s="80">
        <v>529095</v>
      </c>
      <c r="I49" s="80">
        <v>881525</v>
      </c>
      <c r="J49" s="80">
        <v>0</v>
      </c>
      <c r="K49" s="80">
        <v>411917</v>
      </c>
      <c r="L49" s="80">
        <v>0</v>
      </c>
      <c r="M49" s="80">
        <v>69113</v>
      </c>
      <c r="N49" s="80">
        <v>16298</v>
      </c>
      <c r="O49" s="80">
        <v>847239</v>
      </c>
      <c r="P49" s="80">
        <v>141818</v>
      </c>
      <c r="Q49" s="81">
        <f t="shared" si="0"/>
        <v>33374448</v>
      </c>
    </row>
    <row r="50" spans="1:17" ht="15" customHeight="1" x14ac:dyDescent="0.25">
      <c r="A50" s="62"/>
      <c r="B50" s="76"/>
      <c r="C50" s="76"/>
      <c r="D50" s="76"/>
      <c r="E50" s="77"/>
      <c r="F50" s="77"/>
      <c r="G50" s="77"/>
      <c r="H50" s="76"/>
      <c r="I50" s="77"/>
      <c r="J50" s="77"/>
      <c r="K50" s="77"/>
      <c r="L50" s="76"/>
      <c r="M50" s="76"/>
      <c r="N50" s="77"/>
      <c r="O50" s="77"/>
      <c r="P50" s="77"/>
      <c r="Q50" s="82"/>
    </row>
    <row r="51" spans="1:17" x14ac:dyDescent="0.25">
      <c r="Q51" s="31"/>
    </row>
    <row r="52" spans="1:17" x14ac:dyDescent="0.25">
      <c r="Q52" s="31"/>
    </row>
    <row r="53" spans="1:17" ht="16.5" x14ac:dyDescent="0.3">
      <c r="A53" s="139" t="s">
        <v>297</v>
      </c>
      <c r="B53" s="139"/>
      <c r="C53" s="139"/>
      <c r="D53" s="139"/>
      <c r="E53" s="139"/>
      <c r="F53" s="139"/>
      <c r="G53" s="139"/>
      <c r="H53" s="139"/>
      <c r="I53" s="139"/>
      <c r="J53" s="139"/>
      <c r="K53" s="139"/>
      <c r="L53" s="139"/>
      <c r="M53" s="139"/>
      <c r="N53" s="139"/>
      <c r="O53" s="139"/>
      <c r="P53" s="139"/>
      <c r="Q53" s="139"/>
    </row>
    <row r="54" spans="1:17" ht="16.5" customHeight="1" x14ac:dyDescent="0.25">
      <c r="A54" s="140" t="s">
        <v>128</v>
      </c>
      <c r="B54" s="140"/>
      <c r="C54" s="140"/>
      <c r="D54" s="140"/>
      <c r="E54" s="140"/>
      <c r="F54" s="140"/>
      <c r="G54" s="140"/>
      <c r="H54" s="140"/>
      <c r="I54" s="140"/>
      <c r="J54" s="140"/>
      <c r="K54" s="140"/>
      <c r="L54" s="140"/>
      <c r="M54" s="140"/>
      <c r="N54" s="140"/>
      <c r="O54" s="140"/>
      <c r="P54" s="140"/>
      <c r="Q54" s="140"/>
    </row>
    <row r="55" spans="1:17" ht="12.75" customHeight="1" x14ac:dyDescent="0.25">
      <c r="A55" s="140" t="str">
        <f>+A4</f>
        <v>POR EL  PERÍODO  DEL 1o. DE ENERO AL 31 DE MARZO AÑO 2026.</v>
      </c>
      <c r="B55" s="140"/>
      <c r="C55" s="140"/>
      <c r="D55" s="140"/>
      <c r="E55" s="140"/>
      <c r="F55" s="140"/>
      <c r="G55" s="140"/>
      <c r="H55" s="140"/>
      <c r="I55" s="140"/>
      <c r="J55" s="140"/>
      <c r="K55" s="140"/>
      <c r="L55" s="140"/>
      <c r="M55" s="140"/>
      <c r="N55" s="140"/>
      <c r="O55" s="140"/>
      <c r="P55" s="140"/>
      <c r="Q55" s="140"/>
    </row>
    <row r="56" spans="1:17" ht="10.5" customHeight="1" x14ac:dyDescent="0.25">
      <c r="A56" s="142" t="s">
        <v>4</v>
      </c>
      <c r="B56" s="142"/>
      <c r="C56" s="142"/>
      <c r="D56" s="142"/>
      <c r="E56" s="142"/>
      <c r="F56" s="142"/>
      <c r="G56" s="142"/>
      <c r="H56" s="142"/>
      <c r="I56" s="142"/>
      <c r="J56" s="142"/>
      <c r="K56" s="142"/>
      <c r="L56" s="142"/>
      <c r="M56" s="142"/>
      <c r="N56" s="142"/>
      <c r="O56" s="142"/>
      <c r="P56" s="142"/>
      <c r="Q56" s="142"/>
    </row>
    <row r="57" spans="1:17" ht="5.25" customHeight="1" x14ac:dyDescent="0.25">
      <c r="A57" s="52"/>
      <c r="B57" s="53"/>
      <c r="C57" s="53"/>
      <c r="D57" s="53"/>
      <c r="E57" s="53"/>
      <c r="F57" s="53"/>
      <c r="G57" s="53"/>
      <c r="H57" s="53"/>
      <c r="I57" s="53"/>
      <c r="J57" s="53"/>
      <c r="K57" s="53"/>
      <c r="L57" s="53"/>
      <c r="M57" s="53"/>
      <c r="N57" s="53"/>
      <c r="O57" s="53"/>
      <c r="P57" s="4"/>
    </row>
    <row r="58" spans="1:17" ht="12.75" customHeight="1" x14ac:dyDescent="0.25">
      <c r="A58" s="152" t="s">
        <v>165</v>
      </c>
      <c r="B58" s="66"/>
      <c r="C58" s="66" t="s">
        <v>137</v>
      </c>
      <c r="D58" s="66" t="s">
        <v>137</v>
      </c>
      <c r="E58" s="66" t="s">
        <v>143</v>
      </c>
      <c r="F58" s="66" t="s">
        <v>145</v>
      </c>
      <c r="G58" s="66" t="s">
        <v>291</v>
      </c>
      <c r="H58" s="66" t="s">
        <v>142</v>
      </c>
      <c r="I58" s="66" t="s">
        <v>143</v>
      </c>
      <c r="J58" s="66" t="s">
        <v>143</v>
      </c>
      <c r="K58" s="66" t="s">
        <v>146</v>
      </c>
      <c r="L58" s="66" t="s">
        <v>143</v>
      </c>
      <c r="M58" s="66" t="s">
        <v>143</v>
      </c>
      <c r="N58" s="66" t="s">
        <v>144</v>
      </c>
      <c r="O58" s="66"/>
      <c r="P58" s="66" t="s">
        <v>287</v>
      </c>
      <c r="Q58" s="149" t="s">
        <v>127</v>
      </c>
    </row>
    <row r="59" spans="1:17" ht="12.75" customHeight="1" x14ac:dyDescent="0.25">
      <c r="A59" s="153"/>
      <c r="B59" s="68" t="s">
        <v>137</v>
      </c>
      <c r="C59" s="68" t="s">
        <v>152</v>
      </c>
      <c r="D59" s="68" t="s">
        <v>147</v>
      </c>
      <c r="E59" s="68" t="s">
        <v>153</v>
      </c>
      <c r="F59" s="68" t="s">
        <v>148</v>
      </c>
      <c r="G59" s="68" t="s">
        <v>292</v>
      </c>
      <c r="H59" s="68" t="s">
        <v>148</v>
      </c>
      <c r="I59" s="68" t="s">
        <v>283</v>
      </c>
      <c r="J59" s="68" t="s">
        <v>283</v>
      </c>
      <c r="K59" s="68" t="s">
        <v>151</v>
      </c>
      <c r="L59" s="68" t="s">
        <v>147</v>
      </c>
      <c r="M59" s="68" t="s">
        <v>149</v>
      </c>
      <c r="N59" s="68" t="s">
        <v>150</v>
      </c>
      <c r="O59" s="68" t="s">
        <v>137</v>
      </c>
      <c r="P59" s="68" t="s">
        <v>288</v>
      </c>
      <c r="Q59" s="150"/>
    </row>
    <row r="60" spans="1:17" ht="12.75" customHeight="1" x14ac:dyDescent="0.25">
      <c r="A60" s="153"/>
      <c r="B60" s="68" t="s">
        <v>152</v>
      </c>
      <c r="C60" s="68" t="s">
        <v>281</v>
      </c>
      <c r="D60" s="68" t="s">
        <v>153</v>
      </c>
      <c r="E60" s="68" t="s">
        <v>282</v>
      </c>
      <c r="F60" s="68" t="s">
        <v>156</v>
      </c>
      <c r="G60" s="68" t="s">
        <v>293</v>
      </c>
      <c r="H60" s="68" t="s">
        <v>154</v>
      </c>
      <c r="I60" s="68" t="s">
        <v>284</v>
      </c>
      <c r="J60" s="68" t="s">
        <v>284</v>
      </c>
      <c r="K60" s="68" t="s">
        <v>158</v>
      </c>
      <c r="L60" s="68" t="s">
        <v>149</v>
      </c>
      <c r="M60" s="68" t="s">
        <v>155</v>
      </c>
      <c r="N60" s="68" t="s">
        <v>157</v>
      </c>
      <c r="O60" s="68" t="s">
        <v>279</v>
      </c>
      <c r="P60" s="68" t="s">
        <v>289</v>
      </c>
      <c r="Q60" s="150"/>
    </row>
    <row r="61" spans="1:17" ht="12.75" customHeight="1" x14ac:dyDescent="0.25">
      <c r="A61" s="154"/>
      <c r="B61" s="57"/>
      <c r="C61" s="57"/>
      <c r="D61" s="57" t="s">
        <v>159</v>
      </c>
      <c r="E61" s="57" t="s">
        <v>281</v>
      </c>
      <c r="F61" s="57" t="s">
        <v>162</v>
      </c>
      <c r="G61" s="57" t="s">
        <v>294</v>
      </c>
      <c r="H61" s="57" t="s">
        <v>160</v>
      </c>
      <c r="I61" s="57"/>
      <c r="J61" s="57" t="s">
        <v>281</v>
      </c>
      <c r="K61" s="57" t="s">
        <v>164</v>
      </c>
      <c r="L61" s="57"/>
      <c r="M61" s="57" t="s">
        <v>161</v>
      </c>
      <c r="N61" s="57" t="s">
        <v>163</v>
      </c>
      <c r="O61" s="57"/>
      <c r="P61" s="57" t="s">
        <v>290</v>
      </c>
      <c r="Q61" s="151"/>
    </row>
    <row r="62" spans="1:17" hidden="1" x14ac:dyDescent="0.25">
      <c r="A62" s="5"/>
      <c r="B62" s="5"/>
      <c r="C62" s="5"/>
      <c r="D62" s="5"/>
      <c r="E62" s="5"/>
      <c r="F62" s="5"/>
      <c r="G62" s="5"/>
      <c r="H62" s="5"/>
      <c r="I62" s="5"/>
      <c r="J62" s="5"/>
      <c r="K62" s="5"/>
      <c r="L62" s="5"/>
      <c r="M62" s="5"/>
      <c r="N62" s="5"/>
      <c r="O62" s="5"/>
      <c r="P62" s="5"/>
      <c r="Q62" s="69"/>
    </row>
    <row r="63" spans="1:17" ht="17.25" customHeight="1" x14ac:dyDescent="0.25">
      <c r="A63" s="38" t="s">
        <v>204</v>
      </c>
      <c r="B63" s="79">
        <v>5497937</v>
      </c>
      <c r="C63" s="79">
        <v>0</v>
      </c>
      <c r="D63" s="79">
        <v>1484109</v>
      </c>
      <c r="E63" s="79">
        <v>0</v>
      </c>
      <c r="F63" s="79">
        <v>58030</v>
      </c>
      <c r="G63" s="79">
        <v>8009</v>
      </c>
      <c r="H63" s="79">
        <v>122346</v>
      </c>
      <c r="I63" s="79">
        <v>203930</v>
      </c>
      <c r="J63" s="79">
        <v>0</v>
      </c>
      <c r="K63" s="79">
        <v>185589</v>
      </c>
      <c r="L63" s="79">
        <v>0</v>
      </c>
      <c r="M63" s="79">
        <v>15984</v>
      </c>
      <c r="N63" s="79">
        <v>3769</v>
      </c>
      <c r="O63" s="79">
        <v>1166142</v>
      </c>
      <c r="P63" s="79">
        <v>32796</v>
      </c>
      <c r="Q63" s="47">
        <f>SUM(B63:P63)</f>
        <v>8778641</v>
      </c>
    </row>
    <row r="64" spans="1:17" ht="15" customHeight="1" x14ac:dyDescent="0.25">
      <c r="A64" s="73" t="s">
        <v>205</v>
      </c>
      <c r="B64" s="80">
        <v>8558929</v>
      </c>
      <c r="C64" s="80">
        <v>0</v>
      </c>
      <c r="D64" s="80">
        <v>2310447</v>
      </c>
      <c r="E64" s="80">
        <v>0</v>
      </c>
      <c r="F64" s="80">
        <v>90352</v>
      </c>
      <c r="G64" s="80">
        <v>12471</v>
      </c>
      <c r="H64" s="80">
        <v>190431</v>
      </c>
      <c r="I64" s="80">
        <v>317738</v>
      </c>
      <c r="J64" s="80">
        <v>0</v>
      </c>
      <c r="K64" s="80">
        <v>249935</v>
      </c>
      <c r="L64" s="80">
        <v>0</v>
      </c>
      <c r="M64" s="80">
        <v>24884</v>
      </c>
      <c r="N64" s="80">
        <v>5863</v>
      </c>
      <c r="O64" s="80">
        <v>608014</v>
      </c>
      <c r="P64" s="80">
        <v>51052</v>
      </c>
      <c r="Q64" s="81">
        <f t="shared" ref="Q64:Q100" si="1">SUM(B64:P64)</f>
        <v>12420116</v>
      </c>
    </row>
    <row r="65" spans="1:17" ht="17.25" customHeight="1" x14ac:dyDescent="0.25">
      <c r="A65" s="38" t="s">
        <v>206</v>
      </c>
      <c r="B65" s="79">
        <v>8298471</v>
      </c>
      <c r="C65" s="79">
        <v>0</v>
      </c>
      <c r="D65" s="79">
        <v>2240215</v>
      </c>
      <c r="E65" s="79">
        <v>0</v>
      </c>
      <c r="F65" s="79">
        <v>87623</v>
      </c>
      <c r="G65" s="79">
        <v>12096</v>
      </c>
      <c r="H65" s="79">
        <v>184590</v>
      </c>
      <c r="I65" s="79">
        <v>308434</v>
      </c>
      <c r="J65" s="79">
        <v>0</v>
      </c>
      <c r="K65" s="79">
        <v>233852</v>
      </c>
      <c r="L65" s="79">
        <v>0</v>
      </c>
      <c r="M65" s="79">
        <v>24130</v>
      </c>
      <c r="N65" s="79">
        <v>5679</v>
      </c>
      <c r="O65" s="79">
        <v>1430</v>
      </c>
      <c r="P65" s="79">
        <v>49496</v>
      </c>
      <c r="Q65" s="47">
        <f t="shared" si="1"/>
        <v>11446016</v>
      </c>
    </row>
    <row r="66" spans="1:17" ht="15" customHeight="1" x14ac:dyDescent="0.25">
      <c r="A66" s="73" t="s">
        <v>207</v>
      </c>
      <c r="B66" s="80">
        <v>7225484</v>
      </c>
      <c r="C66" s="80">
        <v>0</v>
      </c>
      <c r="D66" s="80">
        <v>1950439</v>
      </c>
      <c r="E66" s="80">
        <v>0</v>
      </c>
      <c r="F66" s="80">
        <v>76263</v>
      </c>
      <c r="G66" s="80">
        <v>10526</v>
      </c>
      <c r="H66" s="80">
        <v>160791</v>
      </c>
      <c r="I66" s="80">
        <v>267999</v>
      </c>
      <c r="J66" s="80">
        <v>0</v>
      </c>
      <c r="K66" s="80">
        <v>221896</v>
      </c>
      <c r="L66" s="80">
        <v>0</v>
      </c>
      <c r="M66" s="80">
        <v>21006</v>
      </c>
      <c r="N66" s="80">
        <v>4952</v>
      </c>
      <c r="O66" s="80">
        <v>695863</v>
      </c>
      <c r="P66" s="80">
        <v>43101</v>
      </c>
      <c r="Q66" s="81">
        <f t="shared" si="1"/>
        <v>10678320</v>
      </c>
    </row>
    <row r="67" spans="1:17" ht="17.25" customHeight="1" x14ac:dyDescent="0.25">
      <c r="A67" s="38" t="s">
        <v>208</v>
      </c>
      <c r="B67" s="79">
        <v>28255418</v>
      </c>
      <c r="C67" s="79">
        <v>0</v>
      </c>
      <c r="D67" s="79">
        <v>7628672</v>
      </c>
      <c r="E67" s="79">
        <v>0</v>
      </c>
      <c r="F67" s="79">
        <v>298598</v>
      </c>
      <c r="G67" s="79">
        <v>41241</v>
      </c>
      <c r="H67" s="79">
        <v>627943</v>
      </c>
      <c r="I67" s="79">
        <v>1054791</v>
      </c>
      <c r="J67" s="79">
        <v>0</v>
      </c>
      <c r="K67" s="79">
        <v>596012</v>
      </c>
      <c r="L67" s="79">
        <v>0</v>
      </c>
      <c r="M67" s="79">
        <v>82192</v>
      </c>
      <c r="N67" s="79">
        <v>19271</v>
      </c>
      <c r="O67" s="79">
        <v>4204168</v>
      </c>
      <c r="P67" s="79">
        <v>168486</v>
      </c>
      <c r="Q67" s="47">
        <f t="shared" si="1"/>
        <v>42976792</v>
      </c>
    </row>
    <row r="68" spans="1:17" ht="15" customHeight="1" x14ac:dyDescent="0.25">
      <c r="A68" s="73" t="s">
        <v>209</v>
      </c>
      <c r="B68" s="80">
        <v>6770918</v>
      </c>
      <c r="C68" s="80">
        <v>0</v>
      </c>
      <c r="D68" s="80">
        <v>1827832</v>
      </c>
      <c r="E68" s="80">
        <v>0</v>
      </c>
      <c r="F68" s="80">
        <v>71491</v>
      </c>
      <c r="G68" s="80">
        <v>9869</v>
      </c>
      <c r="H68" s="80">
        <v>150618</v>
      </c>
      <c r="I68" s="80">
        <v>251603</v>
      </c>
      <c r="J68" s="80">
        <v>0</v>
      </c>
      <c r="K68" s="80">
        <v>212584</v>
      </c>
      <c r="L68" s="80">
        <v>0</v>
      </c>
      <c r="M68" s="80">
        <v>19688</v>
      </c>
      <c r="N68" s="80">
        <v>4634</v>
      </c>
      <c r="O68" s="80">
        <v>0</v>
      </c>
      <c r="P68" s="80">
        <v>40385</v>
      </c>
      <c r="Q68" s="81">
        <f t="shared" si="1"/>
        <v>9359622</v>
      </c>
    </row>
    <row r="69" spans="1:17" ht="17.25" customHeight="1" x14ac:dyDescent="0.25">
      <c r="A69" s="38" t="s">
        <v>210</v>
      </c>
      <c r="B69" s="79">
        <v>14106138</v>
      </c>
      <c r="C69" s="79">
        <v>0</v>
      </c>
      <c r="D69" s="79">
        <v>3807735</v>
      </c>
      <c r="E69" s="79">
        <v>0</v>
      </c>
      <c r="F69" s="79">
        <v>148870</v>
      </c>
      <c r="G69" s="79">
        <v>20546</v>
      </c>
      <c r="H69" s="79">
        <v>313944</v>
      </c>
      <c r="I69" s="79">
        <v>522922</v>
      </c>
      <c r="J69" s="79">
        <v>0</v>
      </c>
      <c r="K69" s="79">
        <v>371986</v>
      </c>
      <c r="L69" s="79">
        <v>0</v>
      </c>
      <c r="M69" s="79">
        <v>41007</v>
      </c>
      <c r="N69" s="79">
        <v>9672</v>
      </c>
      <c r="O69" s="79">
        <v>498886</v>
      </c>
      <c r="P69" s="79">
        <v>84147</v>
      </c>
      <c r="Q69" s="47">
        <f t="shared" si="1"/>
        <v>19925853</v>
      </c>
    </row>
    <row r="70" spans="1:17" ht="15" customHeight="1" x14ac:dyDescent="0.25">
      <c r="A70" s="73" t="s">
        <v>211</v>
      </c>
      <c r="B70" s="80">
        <v>7605025</v>
      </c>
      <c r="C70" s="80">
        <v>0</v>
      </c>
      <c r="D70" s="80">
        <v>2052998</v>
      </c>
      <c r="E70" s="80">
        <v>0</v>
      </c>
      <c r="F70" s="80">
        <v>80296</v>
      </c>
      <c r="G70" s="80">
        <v>11084</v>
      </c>
      <c r="H70" s="80">
        <v>169176</v>
      </c>
      <c r="I70" s="80">
        <v>282576</v>
      </c>
      <c r="J70" s="80">
        <v>0</v>
      </c>
      <c r="K70" s="80">
        <v>226250</v>
      </c>
      <c r="L70" s="80">
        <v>0</v>
      </c>
      <c r="M70" s="80">
        <v>22112</v>
      </c>
      <c r="N70" s="80">
        <v>5205</v>
      </c>
      <c r="O70" s="80">
        <v>699121</v>
      </c>
      <c r="P70" s="80">
        <v>45361</v>
      </c>
      <c r="Q70" s="81">
        <f t="shared" si="1"/>
        <v>11199204</v>
      </c>
    </row>
    <row r="71" spans="1:17" ht="17.25" customHeight="1" x14ac:dyDescent="0.25">
      <c r="A71" s="38" t="s">
        <v>212</v>
      </c>
      <c r="B71" s="79">
        <v>9474568</v>
      </c>
      <c r="C71" s="79">
        <v>0</v>
      </c>
      <c r="D71" s="79">
        <v>2557661</v>
      </c>
      <c r="E71" s="79">
        <v>0</v>
      </c>
      <c r="F71" s="79">
        <v>100029</v>
      </c>
      <c r="G71" s="79">
        <v>13808</v>
      </c>
      <c r="H71" s="79">
        <v>210780</v>
      </c>
      <c r="I71" s="79">
        <v>351921</v>
      </c>
      <c r="J71" s="79">
        <v>0</v>
      </c>
      <c r="K71" s="79">
        <v>259886</v>
      </c>
      <c r="L71" s="79">
        <v>0</v>
      </c>
      <c r="M71" s="79">
        <v>27547</v>
      </c>
      <c r="N71" s="79">
        <v>6487</v>
      </c>
      <c r="O71" s="79">
        <v>0</v>
      </c>
      <c r="P71" s="79">
        <v>56512</v>
      </c>
      <c r="Q71" s="47">
        <f t="shared" si="1"/>
        <v>13059199</v>
      </c>
    </row>
    <row r="72" spans="1:17" ht="15" customHeight="1" x14ac:dyDescent="0.25">
      <c r="A72" s="73" t="s">
        <v>213</v>
      </c>
      <c r="B72" s="80">
        <v>4592708</v>
      </c>
      <c r="C72" s="80">
        <v>0</v>
      </c>
      <c r="D72" s="80">
        <v>1239968</v>
      </c>
      <c r="E72" s="80">
        <v>0</v>
      </c>
      <c r="F72" s="80">
        <v>48531</v>
      </c>
      <c r="G72" s="80">
        <v>6703</v>
      </c>
      <c r="H72" s="80">
        <v>102077</v>
      </c>
      <c r="I72" s="80">
        <v>171376</v>
      </c>
      <c r="J72" s="80">
        <v>0</v>
      </c>
      <c r="K72" s="80">
        <v>163135</v>
      </c>
      <c r="L72" s="80">
        <v>0</v>
      </c>
      <c r="M72" s="80">
        <v>13359</v>
      </c>
      <c r="N72" s="80">
        <v>3133</v>
      </c>
      <c r="O72" s="80">
        <v>336516</v>
      </c>
      <c r="P72" s="80">
        <v>27387</v>
      </c>
      <c r="Q72" s="81">
        <f t="shared" si="1"/>
        <v>6704893</v>
      </c>
    </row>
    <row r="73" spans="1:17" ht="17.25" customHeight="1" x14ac:dyDescent="0.25">
      <c r="A73" s="38" t="s">
        <v>214</v>
      </c>
      <c r="B73" s="79">
        <v>14714996</v>
      </c>
      <c r="C73" s="79">
        <v>0</v>
      </c>
      <c r="D73" s="79">
        <v>3972393</v>
      </c>
      <c r="E73" s="79">
        <v>0</v>
      </c>
      <c r="F73" s="79">
        <v>155375</v>
      </c>
      <c r="G73" s="79">
        <v>21450</v>
      </c>
      <c r="H73" s="79">
        <v>327318</v>
      </c>
      <c r="I73" s="79">
        <v>546935</v>
      </c>
      <c r="J73" s="79">
        <v>0</v>
      </c>
      <c r="K73" s="79">
        <v>254750</v>
      </c>
      <c r="L73" s="79">
        <v>0</v>
      </c>
      <c r="M73" s="79">
        <v>42788</v>
      </c>
      <c r="N73" s="79">
        <v>10069</v>
      </c>
      <c r="O73" s="79">
        <v>16867</v>
      </c>
      <c r="P73" s="79">
        <v>87767</v>
      </c>
      <c r="Q73" s="47">
        <f t="shared" si="1"/>
        <v>20150708</v>
      </c>
    </row>
    <row r="74" spans="1:17" ht="15" customHeight="1" x14ac:dyDescent="0.25">
      <c r="A74" s="73" t="s">
        <v>215</v>
      </c>
      <c r="B74" s="80">
        <v>27249681</v>
      </c>
      <c r="C74" s="80">
        <v>0</v>
      </c>
      <c r="D74" s="80">
        <v>7355735</v>
      </c>
      <c r="E74" s="80">
        <v>0</v>
      </c>
      <c r="F74" s="80">
        <v>287608</v>
      </c>
      <c r="G74" s="80">
        <v>39695</v>
      </c>
      <c r="H74" s="80">
        <v>606407</v>
      </c>
      <c r="I74" s="80">
        <v>1010640</v>
      </c>
      <c r="J74" s="80">
        <v>0</v>
      </c>
      <c r="K74" s="80">
        <v>736994</v>
      </c>
      <c r="L74" s="80">
        <v>0</v>
      </c>
      <c r="M74" s="80">
        <v>79217</v>
      </c>
      <c r="N74" s="80">
        <v>18677</v>
      </c>
      <c r="O74" s="80">
        <v>2053478</v>
      </c>
      <c r="P74" s="80">
        <v>162547</v>
      </c>
      <c r="Q74" s="81">
        <f t="shared" si="1"/>
        <v>39600679</v>
      </c>
    </row>
    <row r="75" spans="1:17" ht="17.25" customHeight="1" x14ac:dyDescent="0.25">
      <c r="A75" s="38" t="s">
        <v>216</v>
      </c>
      <c r="B75" s="79">
        <v>7140656</v>
      </c>
      <c r="C75" s="79">
        <v>0</v>
      </c>
      <c r="D75" s="79">
        <v>1927613</v>
      </c>
      <c r="E75" s="79">
        <v>0</v>
      </c>
      <c r="F75" s="79">
        <v>75386</v>
      </c>
      <c r="G75" s="79">
        <v>10407</v>
      </c>
      <c r="H75" s="79">
        <v>158862</v>
      </c>
      <c r="I75" s="79">
        <v>265191</v>
      </c>
      <c r="J75" s="79">
        <v>0</v>
      </c>
      <c r="K75" s="79">
        <v>219706</v>
      </c>
      <c r="L75" s="79">
        <v>0</v>
      </c>
      <c r="M75" s="79">
        <v>20762</v>
      </c>
      <c r="N75" s="79">
        <v>4889</v>
      </c>
      <c r="O75" s="79">
        <v>923440</v>
      </c>
      <c r="P75" s="79">
        <v>42592</v>
      </c>
      <c r="Q75" s="47">
        <f t="shared" si="1"/>
        <v>10789504</v>
      </c>
    </row>
    <row r="76" spans="1:17" ht="15" customHeight="1" x14ac:dyDescent="0.25">
      <c r="A76" s="73" t="s">
        <v>217</v>
      </c>
      <c r="B76" s="80">
        <v>59779915</v>
      </c>
      <c r="C76" s="80">
        <v>0</v>
      </c>
      <c r="D76" s="80">
        <v>16139057</v>
      </c>
      <c r="E76" s="80">
        <v>0</v>
      </c>
      <c r="F76" s="80">
        <v>631510</v>
      </c>
      <c r="G76" s="80">
        <v>87204</v>
      </c>
      <c r="H76" s="80">
        <v>1329065</v>
      </c>
      <c r="I76" s="80">
        <v>2227353</v>
      </c>
      <c r="J76" s="80">
        <v>0</v>
      </c>
      <c r="K76" s="80">
        <v>1469664</v>
      </c>
      <c r="L76" s="80">
        <v>0</v>
      </c>
      <c r="M76" s="80">
        <v>173864</v>
      </c>
      <c r="N76" s="80">
        <v>40832</v>
      </c>
      <c r="O76" s="80">
        <v>68537801</v>
      </c>
      <c r="P76" s="80">
        <v>356503</v>
      </c>
      <c r="Q76" s="81">
        <f t="shared" si="1"/>
        <v>150772768</v>
      </c>
    </row>
    <row r="77" spans="1:17" ht="17.25" customHeight="1" x14ac:dyDescent="0.25">
      <c r="A77" s="38" t="s">
        <v>218</v>
      </c>
      <c r="B77" s="79">
        <v>205053515</v>
      </c>
      <c r="C77" s="79">
        <v>0</v>
      </c>
      <c r="D77" s="79">
        <v>55356890</v>
      </c>
      <c r="E77" s="79">
        <v>0</v>
      </c>
      <c r="F77" s="79">
        <v>2165562</v>
      </c>
      <c r="G77" s="79">
        <v>298990</v>
      </c>
      <c r="H77" s="79">
        <v>4560248</v>
      </c>
      <c r="I77" s="79">
        <v>7629043</v>
      </c>
      <c r="J77" s="79">
        <v>0</v>
      </c>
      <c r="K77" s="79">
        <v>5954253</v>
      </c>
      <c r="L77" s="79">
        <v>0</v>
      </c>
      <c r="M77" s="79">
        <v>596292</v>
      </c>
      <c r="N77" s="79">
        <v>140213</v>
      </c>
      <c r="O77" s="79">
        <v>76209518</v>
      </c>
      <c r="P77" s="79">
        <v>1222954</v>
      </c>
      <c r="Q77" s="47">
        <f t="shared" si="1"/>
        <v>359187478</v>
      </c>
    </row>
    <row r="78" spans="1:17" ht="15" customHeight="1" x14ac:dyDescent="0.25">
      <c r="A78" s="73" t="s">
        <v>219</v>
      </c>
      <c r="B78" s="80">
        <v>5130667</v>
      </c>
      <c r="C78" s="80">
        <v>0</v>
      </c>
      <c r="D78" s="80">
        <v>1385082</v>
      </c>
      <c r="E78" s="80">
        <v>0</v>
      </c>
      <c r="F78" s="80">
        <v>54183</v>
      </c>
      <c r="G78" s="80">
        <v>7480</v>
      </c>
      <c r="H78" s="80">
        <v>114108</v>
      </c>
      <c r="I78" s="80">
        <v>190844</v>
      </c>
      <c r="J78" s="80">
        <v>0</v>
      </c>
      <c r="K78" s="80">
        <v>178503</v>
      </c>
      <c r="L78" s="80">
        <v>0</v>
      </c>
      <c r="M78" s="80">
        <v>14920</v>
      </c>
      <c r="N78" s="80">
        <v>3508</v>
      </c>
      <c r="O78" s="80">
        <v>0</v>
      </c>
      <c r="P78" s="80">
        <v>30600</v>
      </c>
      <c r="Q78" s="81">
        <f t="shared" si="1"/>
        <v>7109895</v>
      </c>
    </row>
    <row r="79" spans="1:17" ht="17.25" customHeight="1" x14ac:dyDescent="0.25">
      <c r="A79" s="38" t="s">
        <v>220</v>
      </c>
      <c r="B79" s="79">
        <v>16158964</v>
      </c>
      <c r="C79" s="79">
        <v>0</v>
      </c>
      <c r="D79" s="79">
        <v>4362374</v>
      </c>
      <c r="E79" s="79">
        <v>0</v>
      </c>
      <c r="F79" s="79">
        <v>170667</v>
      </c>
      <c r="G79" s="79">
        <v>23564</v>
      </c>
      <c r="H79" s="79">
        <v>359335</v>
      </c>
      <c r="I79" s="79">
        <v>601426</v>
      </c>
      <c r="J79" s="79">
        <v>0</v>
      </c>
      <c r="K79" s="79">
        <v>437731</v>
      </c>
      <c r="L79" s="79">
        <v>0</v>
      </c>
      <c r="M79" s="79">
        <v>46992</v>
      </c>
      <c r="N79" s="79">
        <v>11046</v>
      </c>
      <c r="O79" s="79">
        <v>0</v>
      </c>
      <c r="P79" s="79">
        <v>96370</v>
      </c>
      <c r="Q79" s="47">
        <f t="shared" si="1"/>
        <v>22268469</v>
      </c>
    </row>
    <row r="80" spans="1:17" ht="15" customHeight="1" x14ac:dyDescent="0.25">
      <c r="A80" s="73" t="s">
        <v>221</v>
      </c>
      <c r="B80" s="80">
        <v>11502948</v>
      </c>
      <c r="C80" s="80">
        <v>0</v>
      </c>
      <c r="D80" s="80">
        <v>4343180</v>
      </c>
      <c r="E80" s="80">
        <v>0</v>
      </c>
      <c r="F80" s="80">
        <v>121417</v>
      </c>
      <c r="G80" s="80">
        <v>16758</v>
      </c>
      <c r="H80" s="80">
        <v>255964</v>
      </c>
      <c r="I80" s="80">
        <v>426776</v>
      </c>
      <c r="J80" s="80">
        <v>0</v>
      </c>
      <c r="K80" s="80">
        <v>347538</v>
      </c>
      <c r="L80" s="80">
        <v>0</v>
      </c>
      <c r="M80" s="80">
        <v>33442</v>
      </c>
      <c r="N80" s="80">
        <v>7883</v>
      </c>
      <c r="O80" s="80">
        <v>182057</v>
      </c>
      <c r="P80" s="80">
        <v>68615</v>
      </c>
      <c r="Q80" s="81">
        <f t="shared" si="1"/>
        <v>17306578</v>
      </c>
    </row>
    <row r="81" spans="1:17" ht="17.25" customHeight="1" x14ac:dyDescent="0.25">
      <c r="A81" s="38" t="s">
        <v>222</v>
      </c>
      <c r="B81" s="79">
        <v>8028250</v>
      </c>
      <c r="C81" s="79">
        <v>0</v>
      </c>
      <c r="D81" s="79">
        <v>2167401</v>
      </c>
      <c r="E81" s="79">
        <v>0</v>
      </c>
      <c r="F81" s="79">
        <v>84804</v>
      </c>
      <c r="G81" s="79">
        <v>11711</v>
      </c>
      <c r="H81" s="79">
        <v>178502</v>
      </c>
      <c r="I81" s="79">
        <v>299022</v>
      </c>
      <c r="J81" s="79">
        <v>0</v>
      </c>
      <c r="K81" s="79">
        <v>179967</v>
      </c>
      <c r="L81" s="79">
        <v>0</v>
      </c>
      <c r="M81" s="79">
        <v>23349</v>
      </c>
      <c r="N81" s="79">
        <v>5485</v>
      </c>
      <c r="O81" s="79">
        <v>108026</v>
      </c>
      <c r="P81" s="79">
        <v>47878</v>
      </c>
      <c r="Q81" s="47">
        <f t="shared" si="1"/>
        <v>11134395</v>
      </c>
    </row>
    <row r="82" spans="1:17" ht="15" customHeight="1" x14ac:dyDescent="0.25">
      <c r="A82" s="73" t="s">
        <v>223</v>
      </c>
      <c r="B82" s="80">
        <v>9347096</v>
      </c>
      <c r="C82" s="80">
        <v>0</v>
      </c>
      <c r="D82" s="80">
        <v>2523239</v>
      </c>
      <c r="E82" s="80">
        <v>0</v>
      </c>
      <c r="F82" s="80">
        <v>98680</v>
      </c>
      <c r="G82" s="80">
        <v>13621</v>
      </c>
      <c r="H82" s="80">
        <v>207949</v>
      </c>
      <c r="I82" s="80">
        <v>347135</v>
      </c>
      <c r="J82" s="80">
        <v>0</v>
      </c>
      <c r="K82" s="80">
        <v>267763</v>
      </c>
      <c r="L82" s="80">
        <v>0</v>
      </c>
      <c r="M82" s="80">
        <v>27177</v>
      </c>
      <c r="N82" s="80">
        <v>6400</v>
      </c>
      <c r="O82" s="80">
        <v>0</v>
      </c>
      <c r="P82" s="80">
        <v>55752</v>
      </c>
      <c r="Q82" s="81">
        <f t="shared" si="1"/>
        <v>12894812</v>
      </c>
    </row>
    <row r="83" spans="1:17" ht="17.25" customHeight="1" x14ac:dyDescent="0.25">
      <c r="A83" s="38" t="s">
        <v>224</v>
      </c>
      <c r="B83" s="79">
        <v>5591148</v>
      </c>
      <c r="C83" s="79">
        <v>0</v>
      </c>
      <c r="D83" s="79">
        <v>1509392</v>
      </c>
      <c r="E83" s="79">
        <v>0</v>
      </c>
      <c r="F83" s="79">
        <v>59044</v>
      </c>
      <c r="G83" s="79">
        <v>8152</v>
      </c>
      <c r="H83" s="79">
        <v>124350</v>
      </c>
      <c r="I83" s="79">
        <v>207959</v>
      </c>
      <c r="J83" s="79">
        <v>0</v>
      </c>
      <c r="K83" s="79">
        <v>185672</v>
      </c>
      <c r="L83" s="79">
        <v>0</v>
      </c>
      <c r="M83" s="79">
        <v>16259</v>
      </c>
      <c r="N83" s="79">
        <v>3824</v>
      </c>
      <c r="O83" s="79">
        <v>309445</v>
      </c>
      <c r="P83" s="79">
        <v>33346</v>
      </c>
      <c r="Q83" s="47">
        <f t="shared" si="1"/>
        <v>8048591</v>
      </c>
    </row>
    <row r="84" spans="1:17" ht="15" customHeight="1" x14ac:dyDescent="0.25">
      <c r="A84" s="73" t="s">
        <v>225</v>
      </c>
      <c r="B84" s="80">
        <v>6125263</v>
      </c>
      <c r="C84" s="80">
        <v>0</v>
      </c>
      <c r="D84" s="80">
        <v>1653474</v>
      </c>
      <c r="E84" s="80">
        <v>0</v>
      </c>
      <c r="F84" s="80">
        <v>64657</v>
      </c>
      <c r="G84" s="80">
        <v>8925</v>
      </c>
      <c r="H84" s="80">
        <v>136292</v>
      </c>
      <c r="I84" s="80">
        <v>227322</v>
      </c>
      <c r="J84" s="80">
        <v>0</v>
      </c>
      <c r="K84" s="80">
        <v>188488</v>
      </c>
      <c r="L84" s="80">
        <v>0</v>
      </c>
      <c r="M84" s="80">
        <v>17807</v>
      </c>
      <c r="N84" s="80">
        <v>4196</v>
      </c>
      <c r="O84" s="80">
        <v>484205</v>
      </c>
      <c r="P84" s="80">
        <v>36536</v>
      </c>
      <c r="Q84" s="81">
        <f t="shared" si="1"/>
        <v>8947165</v>
      </c>
    </row>
    <row r="85" spans="1:17" ht="17.25" customHeight="1" x14ac:dyDescent="0.25">
      <c r="A85" s="38" t="s">
        <v>226</v>
      </c>
      <c r="B85" s="79">
        <v>10702705</v>
      </c>
      <c r="C85" s="79">
        <v>0</v>
      </c>
      <c r="D85" s="79">
        <v>2889282</v>
      </c>
      <c r="E85" s="79">
        <v>0</v>
      </c>
      <c r="F85" s="79">
        <v>113017</v>
      </c>
      <c r="G85" s="79">
        <v>15602</v>
      </c>
      <c r="H85" s="79">
        <v>238051</v>
      </c>
      <c r="I85" s="79">
        <v>397944</v>
      </c>
      <c r="J85" s="79">
        <v>0</v>
      </c>
      <c r="K85" s="79">
        <v>293809</v>
      </c>
      <c r="L85" s="79">
        <v>0</v>
      </c>
      <c r="M85" s="79">
        <v>31121</v>
      </c>
      <c r="N85" s="79">
        <v>7322</v>
      </c>
      <c r="O85" s="79">
        <v>0</v>
      </c>
      <c r="P85" s="79">
        <v>63833</v>
      </c>
      <c r="Q85" s="47">
        <f t="shared" si="1"/>
        <v>14752686</v>
      </c>
    </row>
    <row r="86" spans="1:17" ht="15" customHeight="1" x14ac:dyDescent="0.25">
      <c r="A86" s="73" t="s">
        <v>227</v>
      </c>
      <c r="B86" s="80">
        <v>9243337</v>
      </c>
      <c r="C86" s="80">
        <v>0</v>
      </c>
      <c r="D86" s="80">
        <v>2495219</v>
      </c>
      <c r="E86" s="80">
        <v>0</v>
      </c>
      <c r="F86" s="80">
        <v>97582</v>
      </c>
      <c r="G86" s="80">
        <v>13470</v>
      </c>
      <c r="H86" s="80">
        <v>205649</v>
      </c>
      <c r="I86" s="80">
        <v>343230</v>
      </c>
      <c r="J86" s="80">
        <v>0</v>
      </c>
      <c r="K86" s="80">
        <v>268085</v>
      </c>
      <c r="L86" s="80">
        <v>0</v>
      </c>
      <c r="M86" s="80">
        <v>26874</v>
      </c>
      <c r="N86" s="80">
        <v>6330</v>
      </c>
      <c r="O86" s="80">
        <v>143344</v>
      </c>
      <c r="P86" s="80">
        <v>55134</v>
      </c>
      <c r="Q86" s="81">
        <f t="shared" si="1"/>
        <v>12898254</v>
      </c>
    </row>
    <row r="87" spans="1:17" ht="17.25" customHeight="1" x14ac:dyDescent="0.25">
      <c r="A87" s="38" t="s">
        <v>228</v>
      </c>
      <c r="B87" s="79">
        <v>7456705</v>
      </c>
      <c r="C87" s="79">
        <v>0</v>
      </c>
      <c r="D87" s="79">
        <v>2012904</v>
      </c>
      <c r="E87" s="79">
        <v>0</v>
      </c>
      <c r="F87" s="79">
        <v>78716</v>
      </c>
      <c r="G87" s="79">
        <v>10866</v>
      </c>
      <c r="H87" s="79">
        <v>165909</v>
      </c>
      <c r="I87" s="79">
        <v>276808</v>
      </c>
      <c r="J87" s="79">
        <v>0</v>
      </c>
      <c r="K87" s="79">
        <v>225928</v>
      </c>
      <c r="L87" s="79">
        <v>0</v>
      </c>
      <c r="M87" s="79">
        <v>21680</v>
      </c>
      <c r="N87" s="79">
        <v>5108</v>
      </c>
      <c r="O87" s="79">
        <v>0</v>
      </c>
      <c r="P87" s="79">
        <v>44478</v>
      </c>
      <c r="Q87" s="47">
        <f t="shared" si="1"/>
        <v>10299102</v>
      </c>
    </row>
    <row r="88" spans="1:17" ht="15" customHeight="1" x14ac:dyDescent="0.25">
      <c r="A88" s="73" t="s">
        <v>229</v>
      </c>
      <c r="B88" s="80">
        <v>11694005</v>
      </c>
      <c r="C88" s="80">
        <v>0</v>
      </c>
      <c r="D88" s="80">
        <v>3156789</v>
      </c>
      <c r="E88" s="80">
        <v>0</v>
      </c>
      <c r="F88" s="80">
        <v>123458</v>
      </c>
      <c r="G88" s="80">
        <v>17042</v>
      </c>
      <c r="H88" s="80">
        <v>260161</v>
      </c>
      <c r="I88" s="80">
        <v>434314</v>
      </c>
      <c r="J88" s="80">
        <v>0</v>
      </c>
      <c r="K88" s="80">
        <v>307942</v>
      </c>
      <c r="L88" s="80">
        <v>0</v>
      </c>
      <c r="M88" s="80">
        <v>34000</v>
      </c>
      <c r="N88" s="80">
        <v>8007</v>
      </c>
      <c r="O88" s="80">
        <v>258062</v>
      </c>
      <c r="P88" s="80">
        <v>69751</v>
      </c>
      <c r="Q88" s="81">
        <f t="shared" si="1"/>
        <v>16363531</v>
      </c>
    </row>
    <row r="89" spans="1:17" ht="17.25" customHeight="1" x14ac:dyDescent="0.25">
      <c r="A89" s="38" t="s">
        <v>230</v>
      </c>
      <c r="B89" s="79">
        <v>13796053</v>
      </c>
      <c r="C89" s="79">
        <v>0</v>
      </c>
      <c r="D89" s="79">
        <v>3724230</v>
      </c>
      <c r="E89" s="79">
        <v>0</v>
      </c>
      <c r="F89" s="79">
        <v>145649</v>
      </c>
      <c r="G89" s="79">
        <v>20105</v>
      </c>
      <c r="H89" s="79">
        <v>306929</v>
      </c>
      <c r="I89" s="79">
        <v>512357</v>
      </c>
      <c r="J89" s="79">
        <v>0</v>
      </c>
      <c r="K89" s="79">
        <v>396013</v>
      </c>
      <c r="L89" s="79">
        <v>0</v>
      </c>
      <c r="M89" s="79">
        <v>40111</v>
      </c>
      <c r="N89" s="79">
        <v>9446</v>
      </c>
      <c r="O89" s="79">
        <v>30206</v>
      </c>
      <c r="P89" s="79">
        <v>82288</v>
      </c>
      <c r="Q89" s="47">
        <f t="shared" si="1"/>
        <v>19063387</v>
      </c>
    </row>
    <row r="90" spans="1:17" ht="15" customHeight="1" x14ac:dyDescent="0.25">
      <c r="A90" s="73" t="s">
        <v>231</v>
      </c>
      <c r="B90" s="80">
        <v>29600456</v>
      </c>
      <c r="C90" s="80">
        <v>0</v>
      </c>
      <c r="D90" s="80">
        <v>7990918</v>
      </c>
      <c r="E90" s="80">
        <v>0</v>
      </c>
      <c r="F90" s="80">
        <v>312580</v>
      </c>
      <c r="G90" s="80">
        <v>43154</v>
      </c>
      <c r="H90" s="80">
        <v>658359</v>
      </c>
      <c r="I90" s="80">
        <v>1100751</v>
      </c>
      <c r="J90" s="80">
        <v>0</v>
      </c>
      <c r="K90" s="80">
        <v>799286</v>
      </c>
      <c r="L90" s="80">
        <v>0</v>
      </c>
      <c r="M90" s="80">
        <v>86073</v>
      </c>
      <c r="N90" s="80">
        <v>20248</v>
      </c>
      <c r="O90" s="80">
        <v>3623736</v>
      </c>
      <c r="P90" s="80">
        <v>176544</v>
      </c>
      <c r="Q90" s="81">
        <f t="shared" si="1"/>
        <v>44412105</v>
      </c>
    </row>
    <row r="91" spans="1:17" ht="17.25" customHeight="1" x14ac:dyDescent="0.25">
      <c r="A91" s="38" t="s">
        <v>232</v>
      </c>
      <c r="B91" s="79">
        <v>8323495</v>
      </c>
      <c r="C91" s="79">
        <v>0</v>
      </c>
      <c r="D91" s="79">
        <v>2246956</v>
      </c>
      <c r="E91" s="79">
        <v>0</v>
      </c>
      <c r="F91" s="79">
        <v>87883</v>
      </c>
      <c r="G91" s="79">
        <v>12132</v>
      </c>
      <c r="H91" s="79">
        <v>185156</v>
      </c>
      <c r="I91" s="79">
        <v>309296</v>
      </c>
      <c r="J91" s="79">
        <v>0</v>
      </c>
      <c r="K91" s="79">
        <v>237822</v>
      </c>
      <c r="L91" s="79">
        <v>0</v>
      </c>
      <c r="M91" s="79">
        <v>24201</v>
      </c>
      <c r="N91" s="79">
        <v>5697</v>
      </c>
      <c r="O91" s="79">
        <v>326116</v>
      </c>
      <c r="P91" s="79">
        <v>49645</v>
      </c>
      <c r="Q91" s="47">
        <f t="shared" si="1"/>
        <v>11808399</v>
      </c>
    </row>
    <row r="92" spans="1:17" ht="15" customHeight="1" x14ac:dyDescent="0.25">
      <c r="A92" s="73" t="s">
        <v>233</v>
      </c>
      <c r="B92" s="80">
        <v>12128968</v>
      </c>
      <c r="C92" s="80">
        <v>0</v>
      </c>
      <c r="D92" s="80">
        <v>3274444</v>
      </c>
      <c r="E92" s="80">
        <v>0</v>
      </c>
      <c r="F92" s="80">
        <v>128112</v>
      </c>
      <c r="G92" s="80">
        <v>17690</v>
      </c>
      <c r="H92" s="80">
        <v>269699</v>
      </c>
      <c r="I92" s="80">
        <v>451590</v>
      </c>
      <c r="J92" s="80">
        <v>0</v>
      </c>
      <c r="K92" s="80">
        <v>325501</v>
      </c>
      <c r="L92" s="80">
        <v>0</v>
      </c>
      <c r="M92" s="80">
        <v>35273</v>
      </c>
      <c r="N92" s="80">
        <v>8289</v>
      </c>
      <c r="O92" s="80">
        <v>1063775</v>
      </c>
      <c r="P92" s="80">
        <v>72335</v>
      </c>
      <c r="Q92" s="81">
        <f t="shared" si="1"/>
        <v>17775676</v>
      </c>
    </row>
    <row r="93" spans="1:17" ht="17.25" customHeight="1" x14ac:dyDescent="0.25">
      <c r="A93" s="38" t="s">
        <v>234</v>
      </c>
      <c r="B93" s="79">
        <v>35403541</v>
      </c>
      <c r="C93" s="79">
        <v>0</v>
      </c>
      <c r="D93" s="79">
        <v>9557771</v>
      </c>
      <c r="E93" s="79">
        <v>0</v>
      </c>
      <c r="F93" s="79">
        <v>373926</v>
      </c>
      <c r="G93" s="79">
        <v>51628</v>
      </c>
      <c r="H93" s="79">
        <v>787280</v>
      </c>
      <c r="I93" s="79">
        <v>1317760</v>
      </c>
      <c r="J93" s="79">
        <v>0</v>
      </c>
      <c r="K93" s="79">
        <v>854965</v>
      </c>
      <c r="L93" s="79">
        <v>0</v>
      </c>
      <c r="M93" s="79">
        <v>102958</v>
      </c>
      <c r="N93" s="79">
        <v>24201</v>
      </c>
      <c r="O93" s="79">
        <v>2178718</v>
      </c>
      <c r="P93" s="79">
        <v>211144</v>
      </c>
      <c r="Q93" s="47">
        <f t="shared" si="1"/>
        <v>50863892</v>
      </c>
    </row>
    <row r="94" spans="1:17" ht="15" customHeight="1" x14ac:dyDescent="0.25">
      <c r="A94" s="73" t="s">
        <v>235</v>
      </c>
      <c r="B94" s="80">
        <v>7790787</v>
      </c>
      <c r="C94" s="80">
        <v>0</v>
      </c>
      <c r="D94" s="80">
        <v>2103243</v>
      </c>
      <c r="E94" s="80">
        <v>0</v>
      </c>
      <c r="F94" s="80">
        <v>82283</v>
      </c>
      <c r="G94" s="80">
        <v>11361</v>
      </c>
      <c r="H94" s="80">
        <v>173252</v>
      </c>
      <c r="I94" s="80">
        <v>289943</v>
      </c>
      <c r="J94" s="80">
        <v>0</v>
      </c>
      <c r="K94" s="80">
        <v>230144</v>
      </c>
      <c r="L94" s="80">
        <v>0</v>
      </c>
      <c r="M94" s="80">
        <v>22655</v>
      </c>
      <c r="N94" s="80">
        <v>5326</v>
      </c>
      <c r="O94" s="80">
        <v>1355888</v>
      </c>
      <c r="P94" s="80">
        <v>46465</v>
      </c>
      <c r="Q94" s="81">
        <f t="shared" si="1"/>
        <v>12111347</v>
      </c>
    </row>
    <row r="95" spans="1:17" ht="17.25" customHeight="1" x14ac:dyDescent="0.25">
      <c r="A95" s="38" t="s">
        <v>236</v>
      </c>
      <c r="B95" s="79">
        <v>22210253</v>
      </c>
      <c r="C95" s="79">
        <v>0</v>
      </c>
      <c r="D95" s="79">
        <v>5995485</v>
      </c>
      <c r="E95" s="79">
        <v>0</v>
      </c>
      <c r="F95" s="79">
        <v>234442</v>
      </c>
      <c r="G95" s="79">
        <v>32359</v>
      </c>
      <c r="H95" s="79">
        <v>494212</v>
      </c>
      <c r="I95" s="79">
        <v>824142</v>
      </c>
      <c r="J95" s="79">
        <v>0</v>
      </c>
      <c r="K95" s="79">
        <v>599302</v>
      </c>
      <c r="L95" s="79">
        <v>0</v>
      </c>
      <c r="M95" s="79">
        <v>64570</v>
      </c>
      <c r="N95" s="79">
        <v>15218</v>
      </c>
      <c r="O95" s="79">
        <v>1247339</v>
      </c>
      <c r="P95" s="79">
        <v>132484</v>
      </c>
      <c r="Q95" s="47">
        <f t="shared" si="1"/>
        <v>31849806</v>
      </c>
    </row>
    <row r="96" spans="1:17" ht="15" customHeight="1" x14ac:dyDescent="0.25">
      <c r="A96" s="73" t="s">
        <v>237</v>
      </c>
      <c r="B96" s="80">
        <v>7042487</v>
      </c>
      <c r="C96" s="80">
        <v>0</v>
      </c>
      <c r="D96" s="80">
        <v>1901108</v>
      </c>
      <c r="E96" s="80">
        <v>0</v>
      </c>
      <c r="F96" s="80">
        <v>74348</v>
      </c>
      <c r="G96" s="80">
        <v>10263</v>
      </c>
      <c r="H96" s="80">
        <v>156680</v>
      </c>
      <c r="I96" s="80">
        <v>261527</v>
      </c>
      <c r="J96" s="80">
        <v>0</v>
      </c>
      <c r="K96" s="80">
        <v>219555</v>
      </c>
      <c r="L96" s="80">
        <v>0</v>
      </c>
      <c r="M96" s="80">
        <v>20476</v>
      </c>
      <c r="N96" s="80">
        <v>4822</v>
      </c>
      <c r="O96" s="80">
        <v>1032263</v>
      </c>
      <c r="P96" s="80">
        <v>42006</v>
      </c>
      <c r="Q96" s="81">
        <f t="shared" si="1"/>
        <v>10765535</v>
      </c>
    </row>
    <row r="97" spans="1:17" ht="17.25" customHeight="1" x14ac:dyDescent="0.25">
      <c r="A97" s="38" t="s">
        <v>238</v>
      </c>
      <c r="B97" s="79">
        <v>10884413</v>
      </c>
      <c r="C97" s="79">
        <v>0</v>
      </c>
      <c r="D97" s="79">
        <v>2938222</v>
      </c>
      <c r="E97" s="79">
        <v>0</v>
      </c>
      <c r="F97" s="79">
        <v>114906</v>
      </c>
      <c r="G97" s="79">
        <v>15861</v>
      </c>
      <c r="H97" s="79">
        <v>242160</v>
      </c>
      <c r="I97" s="79">
        <v>404160</v>
      </c>
      <c r="J97" s="79">
        <v>0</v>
      </c>
      <c r="K97" s="79">
        <v>310305</v>
      </c>
      <c r="L97" s="79">
        <v>0</v>
      </c>
      <c r="M97" s="79">
        <v>31646</v>
      </c>
      <c r="N97" s="79">
        <v>7454</v>
      </c>
      <c r="O97" s="79">
        <v>1459898</v>
      </c>
      <c r="P97" s="79">
        <v>64923</v>
      </c>
      <c r="Q97" s="47">
        <f t="shared" si="1"/>
        <v>16473948</v>
      </c>
    </row>
    <row r="98" spans="1:17" ht="15" customHeight="1" x14ac:dyDescent="0.25">
      <c r="A98" s="73" t="s">
        <v>239</v>
      </c>
      <c r="B98" s="80">
        <v>5795612</v>
      </c>
      <c r="C98" s="80">
        <v>0</v>
      </c>
      <c r="D98" s="80">
        <v>1564514</v>
      </c>
      <c r="E98" s="80">
        <v>0</v>
      </c>
      <c r="F98" s="80">
        <v>61184</v>
      </c>
      <c r="G98" s="80">
        <v>8446</v>
      </c>
      <c r="H98" s="80">
        <v>128941</v>
      </c>
      <c r="I98" s="80">
        <v>215215</v>
      </c>
      <c r="J98" s="80">
        <v>0</v>
      </c>
      <c r="K98" s="80">
        <v>196151</v>
      </c>
      <c r="L98" s="80">
        <v>0</v>
      </c>
      <c r="M98" s="80">
        <v>16851</v>
      </c>
      <c r="N98" s="80">
        <v>3968</v>
      </c>
      <c r="O98" s="80">
        <v>684725</v>
      </c>
      <c r="P98" s="80">
        <v>34569</v>
      </c>
      <c r="Q98" s="81">
        <f t="shared" si="1"/>
        <v>8710176</v>
      </c>
    </row>
    <row r="99" spans="1:17" ht="17.25" customHeight="1" x14ac:dyDescent="0.25">
      <c r="A99" s="38" t="s">
        <v>240</v>
      </c>
      <c r="B99" s="79">
        <v>23884065</v>
      </c>
      <c r="C99" s="79">
        <v>0</v>
      </c>
      <c r="D99" s="79">
        <v>6447505</v>
      </c>
      <c r="E99" s="79">
        <v>0</v>
      </c>
      <c r="F99" s="79">
        <v>252157</v>
      </c>
      <c r="G99" s="79">
        <v>34808</v>
      </c>
      <c r="H99" s="79">
        <v>531347</v>
      </c>
      <c r="I99" s="79">
        <v>887130</v>
      </c>
      <c r="J99" s="79">
        <v>0</v>
      </c>
      <c r="K99" s="79">
        <v>665741</v>
      </c>
      <c r="L99" s="79">
        <v>0</v>
      </c>
      <c r="M99" s="79">
        <v>69443</v>
      </c>
      <c r="N99" s="79">
        <v>16353</v>
      </c>
      <c r="O99" s="79">
        <v>1530012</v>
      </c>
      <c r="P99" s="79">
        <v>142459</v>
      </c>
      <c r="Q99" s="47">
        <f t="shared" si="1"/>
        <v>34461020</v>
      </c>
    </row>
    <row r="100" spans="1:17" ht="15" customHeight="1" x14ac:dyDescent="0.25">
      <c r="A100" s="73" t="s">
        <v>241</v>
      </c>
      <c r="B100" s="80">
        <v>29964553</v>
      </c>
      <c r="C100" s="80">
        <v>0</v>
      </c>
      <c r="D100" s="80">
        <v>8088646</v>
      </c>
      <c r="E100" s="80">
        <v>0</v>
      </c>
      <c r="F100" s="80">
        <v>316279</v>
      </c>
      <c r="G100" s="80">
        <v>43654</v>
      </c>
      <c r="H100" s="80">
        <v>666786</v>
      </c>
      <c r="I100" s="80">
        <v>1111626</v>
      </c>
      <c r="J100" s="80">
        <v>0</v>
      </c>
      <c r="K100" s="80">
        <v>662595</v>
      </c>
      <c r="L100" s="80">
        <v>0</v>
      </c>
      <c r="M100" s="80">
        <v>87113</v>
      </c>
      <c r="N100" s="80">
        <v>20534</v>
      </c>
      <c r="O100" s="80">
        <v>687258</v>
      </c>
      <c r="P100" s="80">
        <v>178740</v>
      </c>
      <c r="Q100" s="81">
        <f t="shared" si="1"/>
        <v>41827784</v>
      </c>
    </row>
    <row r="101" spans="1:17" ht="15" customHeight="1" x14ac:dyDescent="0.25">
      <c r="A101" s="62"/>
      <c r="B101" s="76"/>
      <c r="C101" s="76"/>
      <c r="D101" s="76"/>
      <c r="E101" s="77"/>
      <c r="F101" s="77"/>
      <c r="G101" s="77"/>
      <c r="H101" s="76"/>
      <c r="I101" s="77"/>
      <c r="J101" s="77"/>
      <c r="K101" s="77"/>
      <c r="L101" s="76"/>
      <c r="M101" s="76"/>
      <c r="N101" s="77"/>
      <c r="O101" s="77"/>
      <c r="P101" s="77"/>
      <c r="Q101" s="82"/>
    </row>
    <row r="102" spans="1:17" x14ac:dyDescent="0.25">
      <c r="Q102" s="31"/>
    </row>
    <row r="103" spans="1:17" ht="16.5" x14ac:dyDescent="0.3">
      <c r="A103" s="139" t="s">
        <v>297</v>
      </c>
      <c r="B103" s="139"/>
      <c r="C103" s="139"/>
      <c r="D103" s="139"/>
      <c r="E103" s="139"/>
      <c r="F103" s="139"/>
      <c r="G103" s="139"/>
      <c r="H103" s="139"/>
      <c r="I103" s="139"/>
      <c r="J103" s="139"/>
      <c r="K103" s="139"/>
      <c r="L103" s="139"/>
      <c r="M103" s="139"/>
      <c r="N103" s="139"/>
      <c r="O103" s="139"/>
      <c r="P103" s="139"/>
      <c r="Q103" s="139"/>
    </row>
    <row r="104" spans="1:17" ht="16.5" customHeight="1" x14ac:dyDescent="0.25">
      <c r="A104" s="140" t="s">
        <v>128</v>
      </c>
      <c r="B104" s="140"/>
      <c r="C104" s="140"/>
      <c r="D104" s="140"/>
      <c r="E104" s="140"/>
      <c r="F104" s="140"/>
      <c r="G104" s="140"/>
      <c r="H104" s="140"/>
      <c r="I104" s="140"/>
      <c r="J104" s="140"/>
      <c r="K104" s="140"/>
      <c r="L104" s="140"/>
      <c r="M104" s="140"/>
      <c r="N104" s="140"/>
      <c r="O104" s="140"/>
      <c r="P104" s="140"/>
      <c r="Q104" s="140"/>
    </row>
    <row r="105" spans="1:17" ht="12.75" customHeight="1" x14ac:dyDescent="0.25">
      <c r="A105" s="140" t="str">
        <f>+A4</f>
        <v>POR EL  PERÍODO  DEL 1o. DE ENERO AL 31 DE MARZO AÑO 2026.</v>
      </c>
      <c r="B105" s="140"/>
      <c r="C105" s="140"/>
      <c r="D105" s="140"/>
      <c r="E105" s="140"/>
      <c r="F105" s="140"/>
      <c r="G105" s="140"/>
      <c r="H105" s="140"/>
      <c r="I105" s="140"/>
      <c r="J105" s="140"/>
      <c r="K105" s="140"/>
      <c r="L105" s="140"/>
      <c r="M105" s="140"/>
      <c r="N105" s="140"/>
      <c r="O105" s="140"/>
      <c r="P105" s="140"/>
      <c r="Q105" s="140"/>
    </row>
    <row r="106" spans="1:17" ht="10.5" customHeight="1" x14ac:dyDescent="0.25">
      <c r="A106" s="142" t="s">
        <v>4</v>
      </c>
      <c r="B106" s="142"/>
      <c r="C106" s="142"/>
      <c r="D106" s="142"/>
      <c r="E106" s="142"/>
      <c r="F106" s="142"/>
      <c r="G106" s="142"/>
      <c r="H106" s="142"/>
      <c r="I106" s="142"/>
      <c r="J106" s="142"/>
      <c r="K106" s="142"/>
      <c r="L106" s="142"/>
      <c r="M106" s="142"/>
      <c r="N106" s="142"/>
      <c r="O106" s="142"/>
      <c r="P106" s="142"/>
      <c r="Q106" s="142"/>
    </row>
    <row r="107" spans="1:17" ht="3" customHeight="1" x14ac:dyDescent="0.25">
      <c r="A107" s="52"/>
      <c r="B107" s="53"/>
      <c r="C107" s="53"/>
      <c r="D107" s="53"/>
      <c r="E107" s="53"/>
      <c r="F107" s="53"/>
      <c r="G107" s="53"/>
      <c r="H107" s="53"/>
      <c r="I107" s="53"/>
      <c r="J107" s="53"/>
      <c r="K107" s="53"/>
      <c r="L107" s="53"/>
      <c r="M107" s="53"/>
      <c r="N107" s="53"/>
      <c r="O107" s="53"/>
      <c r="P107" s="4"/>
    </row>
    <row r="108" spans="1:17" ht="12.75" customHeight="1" x14ac:dyDescent="0.25">
      <c r="A108" s="152" t="s">
        <v>165</v>
      </c>
      <c r="B108" s="66"/>
      <c r="C108" s="66" t="s">
        <v>137</v>
      </c>
      <c r="D108" s="66" t="s">
        <v>137</v>
      </c>
      <c r="E108" s="66" t="s">
        <v>143</v>
      </c>
      <c r="F108" s="66" t="s">
        <v>145</v>
      </c>
      <c r="G108" s="66" t="s">
        <v>291</v>
      </c>
      <c r="H108" s="66" t="s">
        <v>142</v>
      </c>
      <c r="I108" s="66" t="s">
        <v>143</v>
      </c>
      <c r="J108" s="66" t="s">
        <v>143</v>
      </c>
      <c r="K108" s="66" t="s">
        <v>146</v>
      </c>
      <c r="L108" s="66" t="s">
        <v>143</v>
      </c>
      <c r="M108" s="66" t="s">
        <v>143</v>
      </c>
      <c r="N108" s="66" t="s">
        <v>144</v>
      </c>
      <c r="O108" s="66"/>
      <c r="P108" s="66" t="s">
        <v>287</v>
      </c>
      <c r="Q108" s="149" t="s">
        <v>127</v>
      </c>
    </row>
    <row r="109" spans="1:17" ht="12.75" customHeight="1" x14ac:dyDescent="0.25">
      <c r="A109" s="153"/>
      <c r="B109" s="68" t="s">
        <v>137</v>
      </c>
      <c r="C109" s="68" t="s">
        <v>152</v>
      </c>
      <c r="D109" s="68" t="s">
        <v>147</v>
      </c>
      <c r="E109" s="68" t="s">
        <v>153</v>
      </c>
      <c r="F109" s="68" t="s">
        <v>148</v>
      </c>
      <c r="G109" s="68" t="s">
        <v>292</v>
      </c>
      <c r="H109" s="68" t="s">
        <v>148</v>
      </c>
      <c r="I109" s="68" t="s">
        <v>283</v>
      </c>
      <c r="J109" s="68" t="s">
        <v>283</v>
      </c>
      <c r="K109" s="68" t="s">
        <v>151</v>
      </c>
      <c r="L109" s="68" t="s">
        <v>147</v>
      </c>
      <c r="M109" s="68" t="s">
        <v>149</v>
      </c>
      <c r="N109" s="68" t="s">
        <v>150</v>
      </c>
      <c r="O109" s="68" t="s">
        <v>137</v>
      </c>
      <c r="P109" s="68" t="s">
        <v>288</v>
      </c>
      <c r="Q109" s="150"/>
    </row>
    <row r="110" spans="1:17" ht="12.75" customHeight="1" x14ac:dyDescent="0.25">
      <c r="A110" s="153"/>
      <c r="B110" s="68" t="s">
        <v>152</v>
      </c>
      <c r="C110" s="68" t="s">
        <v>281</v>
      </c>
      <c r="D110" s="68" t="s">
        <v>153</v>
      </c>
      <c r="E110" s="68" t="s">
        <v>282</v>
      </c>
      <c r="F110" s="68" t="s">
        <v>156</v>
      </c>
      <c r="G110" s="68" t="s">
        <v>293</v>
      </c>
      <c r="H110" s="68" t="s">
        <v>154</v>
      </c>
      <c r="I110" s="68" t="s">
        <v>284</v>
      </c>
      <c r="J110" s="68" t="s">
        <v>284</v>
      </c>
      <c r="K110" s="68" t="s">
        <v>158</v>
      </c>
      <c r="L110" s="68" t="s">
        <v>149</v>
      </c>
      <c r="M110" s="68" t="s">
        <v>155</v>
      </c>
      <c r="N110" s="68" t="s">
        <v>157</v>
      </c>
      <c r="O110" s="68" t="s">
        <v>279</v>
      </c>
      <c r="P110" s="68" t="s">
        <v>289</v>
      </c>
      <c r="Q110" s="150"/>
    </row>
    <row r="111" spans="1:17" ht="12.75" customHeight="1" x14ac:dyDescent="0.25">
      <c r="A111" s="154"/>
      <c r="B111" s="57"/>
      <c r="C111" s="57"/>
      <c r="D111" s="57" t="s">
        <v>159</v>
      </c>
      <c r="E111" s="57" t="s">
        <v>281</v>
      </c>
      <c r="F111" s="57" t="s">
        <v>162</v>
      </c>
      <c r="G111" s="57" t="s">
        <v>294</v>
      </c>
      <c r="H111" s="57" t="s">
        <v>160</v>
      </c>
      <c r="I111" s="57"/>
      <c r="J111" s="57" t="s">
        <v>281</v>
      </c>
      <c r="K111" s="57" t="s">
        <v>164</v>
      </c>
      <c r="L111" s="57"/>
      <c r="M111" s="57" t="s">
        <v>161</v>
      </c>
      <c r="N111" s="57" t="s">
        <v>163</v>
      </c>
      <c r="O111" s="57"/>
      <c r="P111" s="57" t="s">
        <v>290</v>
      </c>
      <c r="Q111" s="151"/>
    </row>
    <row r="112" spans="1:17" ht="11.25" hidden="1" customHeight="1" x14ac:dyDescent="0.25">
      <c r="A112" s="5"/>
      <c r="B112" s="5"/>
      <c r="C112" s="5"/>
      <c r="D112" s="5"/>
      <c r="E112" s="5"/>
      <c r="F112" s="5"/>
      <c r="G112" s="5"/>
      <c r="H112" s="5"/>
      <c r="I112" s="5"/>
      <c r="J112" s="5"/>
      <c r="K112" s="5"/>
      <c r="L112" s="5"/>
      <c r="M112" s="5"/>
      <c r="N112" s="5"/>
      <c r="O112" s="5"/>
      <c r="P112" s="5"/>
      <c r="Q112" s="69"/>
    </row>
    <row r="113" spans="1:17" ht="17.25" customHeight="1" x14ac:dyDescent="0.25">
      <c r="A113" s="38" t="s">
        <v>242</v>
      </c>
      <c r="B113" s="79">
        <v>9410942</v>
      </c>
      <c r="C113" s="79">
        <v>0</v>
      </c>
      <c r="D113" s="79">
        <v>2540524</v>
      </c>
      <c r="E113" s="47">
        <v>0</v>
      </c>
      <c r="F113" s="47">
        <v>99366</v>
      </c>
      <c r="G113" s="47">
        <v>13718</v>
      </c>
      <c r="H113" s="79">
        <v>209342</v>
      </c>
      <c r="I113" s="47">
        <v>349739</v>
      </c>
      <c r="J113" s="47">
        <v>0</v>
      </c>
      <c r="K113" s="47">
        <v>245073</v>
      </c>
      <c r="L113" s="79">
        <v>0</v>
      </c>
      <c r="M113" s="79">
        <v>27364</v>
      </c>
      <c r="N113" s="47">
        <v>6440</v>
      </c>
      <c r="O113" s="47">
        <v>0</v>
      </c>
      <c r="P113" s="47">
        <v>56131</v>
      </c>
      <c r="Q113" s="47">
        <f>SUM(B113:P113)</f>
        <v>12958639</v>
      </c>
    </row>
    <row r="114" spans="1:17" ht="15" customHeight="1" x14ac:dyDescent="0.25">
      <c r="A114" s="73" t="s">
        <v>243</v>
      </c>
      <c r="B114" s="80">
        <v>6945289</v>
      </c>
      <c r="C114" s="80">
        <v>0</v>
      </c>
      <c r="D114" s="80">
        <v>1874870</v>
      </c>
      <c r="E114" s="81">
        <v>0</v>
      </c>
      <c r="F114" s="81">
        <v>73323</v>
      </c>
      <c r="G114" s="81">
        <v>10122</v>
      </c>
      <c r="H114" s="80">
        <v>154519</v>
      </c>
      <c r="I114" s="81">
        <v>257918</v>
      </c>
      <c r="J114" s="81">
        <v>0</v>
      </c>
      <c r="K114" s="81">
        <v>211665</v>
      </c>
      <c r="L114" s="83">
        <v>0</v>
      </c>
      <c r="M114" s="80">
        <v>20194</v>
      </c>
      <c r="N114" s="81">
        <v>4756</v>
      </c>
      <c r="O114" s="81">
        <v>587753</v>
      </c>
      <c r="P114" s="81">
        <v>41427</v>
      </c>
      <c r="Q114" s="81">
        <f t="shared" ref="Q114:Q149" si="2">SUM(B114:P114)</f>
        <v>10181836</v>
      </c>
    </row>
    <row r="115" spans="1:17" ht="17.25" customHeight="1" x14ac:dyDescent="0.25">
      <c r="A115" s="38" t="s">
        <v>244</v>
      </c>
      <c r="B115" s="79">
        <v>17260083</v>
      </c>
      <c r="C115" s="79">
        <v>0</v>
      </c>
      <c r="D115" s="79">
        <v>4659428</v>
      </c>
      <c r="E115" s="47">
        <v>0</v>
      </c>
      <c r="F115" s="47">
        <v>182242</v>
      </c>
      <c r="G115" s="47">
        <v>25158</v>
      </c>
      <c r="H115" s="79">
        <v>383943</v>
      </c>
      <c r="I115" s="47">
        <v>641418</v>
      </c>
      <c r="J115" s="47">
        <v>0</v>
      </c>
      <c r="K115" s="47">
        <v>466326</v>
      </c>
      <c r="L115" s="79">
        <v>0</v>
      </c>
      <c r="M115" s="79">
        <v>50186</v>
      </c>
      <c r="N115" s="47">
        <v>11813</v>
      </c>
      <c r="O115" s="47">
        <v>0</v>
      </c>
      <c r="P115" s="47">
        <v>102947</v>
      </c>
      <c r="Q115" s="47">
        <f t="shared" si="2"/>
        <v>23783544</v>
      </c>
    </row>
    <row r="116" spans="1:17" ht="15" customHeight="1" x14ac:dyDescent="0.25">
      <c r="A116" s="73" t="s">
        <v>245</v>
      </c>
      <c r="B116" s="80">
        <v>8846188</v>
      </c>
      <c r="C116" s="80">
        <v>0</v>
      </c>
      <c r="D116" s="80">
        <v>2388050</v>
      </c>
      <c r="E116" s="81">
        <v>0</v>
      </c>
      <c r="F116" s="81">
        <v>93400</v>
      </c>
      <c r="G116" s="81">
        <v>12894</v>
      </c>
      <c r="H116" s="80">
        <v>196788</v>
      </c>
      <c r="I116" s="81">
        <v>328674</v>
      </c>
      <c r="J116" s="81">
        <v>0</v>
      </c>
      <c r="K116" s="81">
        <v>259879</v>
      </c>
      <c r="L116" s="83">
        <v>0</v>
      </c>
      <c r="M116" s="80">
        <v>25721</v>
      </c>
      <c r="N116" s="81">
        <v>6056</v>
      </c>
      <c r="O116" s="81">
        <v>419226</v>
      </c>
      <c r="P116" s="81">
        <v>52763</v>
      </c>
      <c r="Q116" s="81">
        <f t="shared" si="2"/>
        <v>12629639</v>
      </c>
    </row>
    <row r="117" spans="1:17" ht="17.25" customHeight="1" x14ac:dyDescent="0.25">
      <c r="A117" s="38" t="s">
        <v>246</v>
      </c>
      <c r="B117" s="79">
        <v>6136935</v>
      </c>
      <c r="C117" s="79">
        <v>0</v>
      </c>
      <c r="D117" s="79">
        <v>1656715</v>
      </c>
      <c r="E117" s="47">
        <v>0</v>
      </c>
      <c r="F117" s="47">
        <v>64804</v>
      </c>
      <c r="G117" s="47">
        <v>8946</v>
      </c>
      <c r="H117" s="79">
        <v>136500</v>
      </c>
      <c r="I117" s="47">
        <v>228178</v>
      </c>
      <c r="J117" s="47">
        <v>0</v>
      </c>
      <c r="K117" s="47">
        <v>186008</v>
      </c>
      <c r="L117" s="79">
        <v>0</v>
      </c>
      <c r="M117" s="79">
        <v>17844</v>
      </c>
      <c r="N117" s="47">
        <v>4199</v>
      </c>
      <c r="O117" s="47">
        <v>0</v>
      </c>
      <c r="P117" s="47">
        <v>36603</v>
      </c>
      <c r="Q117" s="47">
        <f t="shared" si="2"/>
        <v>8476732</v>
      </c>
    </row>
    <row r="118" spans="1:17" ht="15" customHeight="1" x14ac:dyDescent="0.25">
      <c r="A118" s="73" t="s">
        <v>247</v>
      </c>
      <c r="B118" s="80">
        <v>26032697</v>
      </c>
      <c r="C118" s="80">
        <v>0</v>
      </c>
      <c r="D118" s="80">
        <v>7027739</v>
      </c>
      <c r="E118" s="81">
        <v>0</v>
      </c>
      <c r="F118" s="81">
        <v>274897</v>
      </c>
      <c r="G118" s="81">
        <v>37951</v>
      </c>
      <c r="H118" s="80">
        <v>579025</v>
      </c>
      <c r="I118" s="81">
        <v>967936</v>
      </c>
      <c r="J118" s="81">
        <v>0</v>
      </c>
      <c r="K118" s="81">
        <v>669895</v>
      </c>
      <c r="L118" s="83">
        <v>0</v>
      </c>
      <c r="M118" s="80">
        <v>75699</v>
      </c>
      <c r="N118" s="81">
        <v>17809</v>
      </c>
      <c r="O118" s="81">
        <v>1525539</v>
      </c>
      <c r="P118" s="81">
        <v>155267</v>
      </c>
      <c r="Q118" s="81">
        <f t="shared" si="2"/>
        <v>37364454</v>
      </c>
    </row>
    <row r="119" spans="1:17" ht="17.25" customHeight="1" x14ac:dyDescent="0.25">
      <c r="A119" s="38" t="s">
        <v>248</v>
      </c>
      <c r="B119" s="79">
        <v>14163956</v>
      </c>
      <c r="C119" s="79">
        <v>0</v>
      </c>
      <c r="D119" s="79">
        <v>3823561</v>
      </c>
      <c r="E119" s="47">
        <v>0</v>
      </c>
      <c r="F119" s="47">
        <v>149536</v>
      </c>
      <c r="G119" s="47">
        <v>20642</v>
      </c>
      <c r="H119" s="79">
        <v>315105</v>
      </c>
      <c r="I119" s="47">
        <v>526096</v>
      </c>
      <c r="J119" s="47">
        <v>0</v>
      </c>
      <c r="K119" s="47">
        <v>353409</v>
      </c>
      <c r="L119" s="79">
        <v>0</v>
      </c>
      <c r="M119" s="79">
        <v>41183</v>
      </c>
      <c r="N119" s="47">
        <v>9697</v>
      </c>
      <c r="O119" s="47">
        <v>1824077</v>
      </c>
      <c r="P119" s="47">
        <v>84483</v>
      </c>
      <c r="Q119" s="47">
        <f t="shared" si="2"/>
        <v>21311745</v>
      </c>
    </row>
    <row r="120" spans="1:17" ht="15" customHeight="1" x14ac:dyDescent="0.25">
      <c r="A120" s="73" t="s">
        <v>249</v>
      </c>
      <c r="B120" s="80">
        <v>11577853</v>
      </c>
      <c r="C120" s="80">
        <v>0</v>
      </c>
      <c r="D120" s="80">
        <v>3125352</v>
      </c>
      <c r="E120" s="81">
        <v>0</v>
      </c>
      <c r="F120" s="81">
        <v>122211</v>
      </c>
      <c r="G120" s="81">
        <v>16868</v>
      </c>
      <c r="H120" s="80">
        <v>257623</v>
      </c>
      <c r="I120" s="81">
        <v>429614</v>
      </c>
      <c r="J120" s="81">
        <v>0</v>
      </c>
      <c r="K120" s="81">
        <v>341481</v>
      </c>
      <c r="L120" s="83">
        <v>0</v>
      </c>
      <c r="M120" s="80">
        <v>33659</v>
      </c>
      <c r="N120" s="81">
        <v>7933</v>
      </c>
      <c r="O120" s="81">
        <v>174231</v>
      </c>
      <c r="P120" s="81">
        <v>69062</v>
      </c>
      <c r="Q120" s="81">
        <f t="shared" si="2"/>
        <v>16155887</v>
      </c>
    </row>
    <row r="121" spans="1:17" ht="17.25" customHeight="1" x14ac:dyDescent="0.25">
      <c r="A121" s="38" t="s">
        <v>250</v>
      </c>
      <c r="B121" s="79">
        <v>13293086</v>
      </c>
      <c r="C121" s="79">
        <v>0</v>
      </c>
      <c r="D121" s="79">
        <v>3588346</v>
      </c>
      <c r="E121" s="47">
        <v>0</v>
      </c>
      <c r="F121" s="47">
        <v>140311</v>
      </c>
      <c r="G121" s="47">
        <v>19366</v>
      </c>
      <c r="H121" s="79">
        <v>295802</v>
      </c>
      <c r="I121" s="47">
        <v>493170</v>
      </c>
      <c r="J121" s="47">
        <v>0</v>
      </c>
      <c r="K121" s="47">
        <v>365791</v>
      </c>
      <c r="L121" s="79">
        <v>0</v>
      </c>
      <c r="M121" s="79">
        <v>38645</v>
      </c>
      <c r="N121" s="47">
        <v>9109</v>
      </c>
      <c r="O121" s="47">
        <v>480583</v>
      </c>
      <c r="P121" s="47">
        <v>79293</v>
      </c>
      <c r="Q121" s="47">
        <f t="shared" si="2"/>
        <v>18803502</v>
      </c>
    </row>
    <row r="122" spans="1:17" ht="15" customHeight="1" x14ac:dyDescent="0.25">
      <c r="A122" s="73" t="s">
        <v>251</v>
      </c>
      <c r="B122" s="80">
        <v>7455220</v>
      </c>
      <c r="C122" s="80">
        <v>0</v>
      </c>
      <c r="D122" s="80">
        <v>2012586</v>
      </c>
      <c r="E122" s="81">
        <v>0</v>
      </c>
      <c r="F122" s="81">
        <v>78721</v>
      </c>
      <c r="G122" s="81">
        <v>10868</v>
      </c>
      <c r="H122" s="80">
        <v>165827</v>
      </c>
      <c r="I122" s="81">
        <v>277140</v>
      </c>
      <c r="J122" s="81">
        <v>0</v>
      </c>
      <c r="K122" s="81">
        <v>230356</v>
      </c>
      <c r="L122" s="83">
        <v>0</v>
      </c>
      <c r="M122" s="80">
        <v>21679</v>
      </c>
      <c r="N122" s="81">
        <v>5101</v>
      </c>
      <c r="O122" s="81">
        <v>749107</v>
      </c>
      <c r="P122" s="81">
        <v>44465</v>
      </c>
      <c r="Q122" s="81">
        <f t="shared" si="2"/>
        <v>11051070</v>
      </c>
    </row>
    <row r="123" spans="1:17" ht="17.25" customHeight="1" x14ac:dyDescent="0.25">
      <c r="A123" s="38" t="s">
        <v>252</v>
      </c>
      <c r="B123" s="79">
        <v>7329606</v>
      </c>
      <c r="C123" s="79">
        <v>0</v>
      </c>
      <c r="D123" s="79">
        <v>1978626</v>
      </c>
      <c r="E123" s="47">
        <v>0</v>
      </c>
      <c r="F123" s="47">
        <v>77382</v>
      </c>
      <c r="G123" s="47">
        <v>10681</v>
      </c>
      <c r="H123" s="79">
        <v>163063</v>
      </c>
      <c r="I123" s="47">
        <v>272235</v>
      </c>
      <c r="J123" s="47">
        <v>0</v>
      </c>
      <c r="K123" s="47">
        <v>230734</v>
      </c>
      <c r="L123" s="79">
        <v>0</v>
      </c>
      <c r="M123" s="79">
        <v>21312</v>
      </c>
      <c r="N123" s="47">
        <v>5018</v>
      </c>
      <c r="O123" s="47">
        <v>541706</v>
      </c>
      <c r="P123" s="47">
        <v>43718</v>
      </c>
      <c r="Q123" s="47">
        <f t="shared" si="2"/>
        <v>10674081</v>
      </c>
    </row>
    <row r="124" spans="1:17" ht="15" customHeight="1" x14ac:dyDescent="0.25">
      <c r="A124" s="73" t="s">
        <v>253</v>
      </c>
      <c r="B124" s="80">
        <v>34064858</v>
      </c>
      <c r="C124" s="80">
        <v>0</v>
      </c>
      <c r="D124" s="80">
        <v>9194813</v>
      </c>
      <c r="E124" s="81">
        <v>0</v>
      </c>
      <c r="F124" s="81">
        <v>359384</v>
      </c>
      <c r="G124" s="81">
        <v>49589</v>
      </c>
      <c r="H124" s="80">
        <v>758420</v>
      </c>
      <c r="I124" s="81">
        <v>1260562</v>
      </c>
      <c r="J124" s="81">
        <v>0</v>
      </c>
      <c r="K124" s="81">
        <v>910060</v>
      </c>
      <c r="L124" s="83">
        <v>0</v>
      </c>
      <c r="M124" s="80">
        <v>99009</v>
      </c>
      <c r="N124" s="81">
        <v>23388</v>
      </c>
      <c r="O124" s="81">
        <v>658998</v>
      </c>
      <c r="P124" s="81">
        <v>203226</v>
      </c>
      <c r="Q124" s="81">
        <f t="shared" si="2"/>
        <v>47582307</v>
      </c>
    </row>
    <row r="125" spans="1:17" ht="17.25" customHeight="1" x14ac:dyDescent="0.25">
      <c r="A125" s="38" t="s">
        <v>254</v>
      </c>
      <c r="B125" s="79">
        <v>12048288</v>
      </c>
      <c r="C125" s="79">
        <v>0</v>
      </c>
      <c r="D125" s="79">
        <v>3252801</v>
      </c>
      <c r="E125" s="47">
        <v>0</v>
      </c>
      <c r="F125" s="47">
        <v>127295</v>
      </c>
      <c r="G125" s="47">
        <v>17579</v>
      </c>
      <c r="H125" s="79">
        <v>267825</v>
      </c>
      <c r="I125" s="47">
        <v>449236</v>
      </c>
      <c r="J125" s="47">
        <v>0</v>
      </c>
      <c r="K125" s="47">
        <v>289002</v>
      </c>
      <c r="L125" s="79">
        <v>0</v>
      </c>
      <c r="M125" s="79">
        <v>35044</v>
      </c>
      <c r="N125" s="47">
        <v>8225</v>
      </c>
      <c r="O125" s="47">
        <v>1149585</v>
      </c>
      <c r="P125" s="47">
        <v>71849</v>
      </c>
      <c r="Q125" s="47">
        <f t="shared" si="2"/>
        <v>17716729</v>
      </c>
    </row>
    <row r="126" spans="1:17" ht="15" customHeight="1" x14ac:dyDescent="0.25">
      <c r="A126" s="73" t="s">
        <v>255</v>
      </c>
      <c r="B126" s="80">
        <v>7430916</v>
      </c>
      <c r="C126" s="80">
        <v>0</v>
      </c>
      <c r="D126" s="80">
        <v>2005937</v>
      </c>
      <c r="E126" s="81">
        <v>0</v>
      </c>
      <c r="F126" s="81">
        <v>78443</v>
      </c>
      <c r="G126" s="81">
        <v>10827</v>
      </c>
      <c r="H126" s="80">
        <v>165337</v>
      </c>
      <c r="I126" s="81">
        <v>275824</v>
      </c>
      <c r="J126" s="81">
        <v>0</v>
      </c>
      <c r="K126" s="81">
        <v>235789</v>
      </c>
      <c r="L126" s="83">
        <v>0</v>
      </c>
      <c r="M126" s="80">
        <v>21604</v>
      </c>
      <c r="N126" s="81">
        <v>5090</v>
      </c>
      <c r="O126" s="81">
        <v>0</v>
      </c>
      <c r="P126" s="81">
        <v>44325</v>
      </c>
      <c r="Q126" s="81">
        <f t="shared" si="2"/>
        <v>10274092</v>
      </c>
    </row>
    <row r="127" spans="1:17" ht="17.25" customHeight="1" x14ac:dyDescent="0.25">
      <c r="A127" s="38" t="s">
        <v>256</v>
      </c>
      <c r="B127" s="79">
        <v>7324244</v>
      </c>
      <c r="C127" s="79">
        <v>0</v>
      </c>
      <c r="D127" s="79">
        <v>1977185</v>
      </c>
      <c r="E127" s="47">
        <v>0</v>
      </c>
      <c r="F127" s="47">
        <v>77328</v>
      </c>
      <c r="G127" s="47">
        <v>10674</v>
      </c>
      <c r="H127" s="79">
        <v>162940</v>
      </c>
      <c r="I127" s="47">
        <v>272070</v>
      </c>
      <c r="J127" s="47">
        <v>0</v>
      </c>
      <c r="K127" s="47">
        <v>226237</v>
      </c>
      <c r="L127" s="79">
        <v>0</v>
      </c>
      <c r="M127" s="79">
        <v>21296</v>
      </c>
      <c r="N127" s="47">
        <v>5014</v>
      </c>
      <c r="O127" s="47">
        <v>347901</v>
      </c>
      <c r="P127" s="47">
        <v>43687</v>
      </c>
      <c r="Q127" s="47">
        <f t="shared" si="2"/>
        <v>10468576</v>
      </c>
    </row>
    <row r="128" spans="1:17" ht="15" customHeight="1" x14ac:dyDescent="0.25">
      <c r="A128" s="73" t="s">
        <v>257</v>
      </c>
      <c r="B128" s="80">
        <v>13851949</v>
      </c>
      <c r="C128" s="80">
        <v>0</v>
      </c>
      <c r="D128" s="80">
        <v>3739415</v>
      </c>
      <c r="E128" s="81">
        <v>0</v>
      </c>
      <c r="F128" s="81">
        <v>146263</v>
      </c>
      <c r="G128" s="81">
        <v>20191</v>
      </c>
      <c r="H128" s="80">
        <v>308116</v>
      </c>
      <c r="I128" s="81">
        <v>514886</v>
      </c>
      <c r="J128" s="81">
        <v>0</v>
      </c>
      <c r="K128" s="81">
        <v>211830</v>
      </c>
      <c r="L128" s="83">
        <v>0</v>
      </c>
      <c r="M128" s="80">
        <v>40277</v>
      </c>
      <c r="N128" s="81">
        <v>9479</v>
      </c>
      <c r="O128" s="81">
        <v>0</v>
      </c>
      <c r="P128" s="81">
        <v>82618</v>
      </c>
      <c r="Q128" s="81">
        <f t="shared" si="2"/>
        <v>18925024</v>
      </c>
    </row>
    <row r="129" spans="1:17" ht="17.25" customHeight="1" x14ac:dyDescent="0.25">
      <c r="A129" s="38" t="s">
        <v>258</v>
      </c>
      <c r="B129" s="79">
        <v>11899454</v>
      </c>
      <c r="C129" s="79">
        <v>0</v>
      </c>
      <c r="D129" s="79">
        <v>3212154</v>
      </c>
      <c r="E129" s="47">
        <v>0</v>
      </c>
      <c r="F129" s="47">
        <v>125602</v>
      </c>
      <c r="G129" s="47">
        <v>17336</v>
      </c>
      <c r="H129" s="79">
        <v>264788</v>
      </c>
      <c r="I129" s="47">
        <v>441489</v>
      </c>
      <c r="J129" s="47">
        <v>0</v>
      </c>
      <c r="K129" s="47">
        <v>319780</v>
      </c>
      <c r="L129" s="79">
        <v>0</v>
      </c>
      <c r="M129" s="79">
        <v>34593</v>
      </c>
      <c r="N129" s="47">
        <v>8154</v>
      </c>
      <c r="O129" s="47">
        <v>204959</v>
      </c>
      <c r="P129" s="47">
        <v>70981</v>
      </c>
      <c r="Q129" s="47">
        <f t="shared" si="2"/>
        <v>16599290</v>
      </c>
    </row>
    <row r="130" spans="1:17" ht="15" customHeight="1" x14ac:dyDescent="0.25">
      <c r="A130" s="73" t="s">
        <v>259</v>
      </c>
      <c r="B130" s="80">
        <v>4560289</v>
      </c>
      <c r="C130" s="80">
        <v>0</v>
      </c>
      <c r="D130" s="80">
        <v>1231105</v>
      </c>
      <c r="E130" s="81">
        <v>0</v>
      </c>
      <c r="F130" s="81">
        <v>48159</v>
      </c>
      <c r="G130" s="81">
        <v>6649</v>
      </c>
      <c r="H130" s="80">
        <v>101421</v>
      </c>
      <c r="I130" s="81">
        <v>169644</v>
      </c>
      <c r="J130" s="81">
        <v>0</v>
      </c>
      <c r="K130" s="81">
        <v>167770</v>
      </c>
      <c r="L130" s="83">
        <v>0</v>
      </c>
      <c r="M130" s="80">
        <v>13261</v>
      </c>
      <c r="N130" s="81">
        <v>3119</v>
      </c>
      <c r="O130" s="81">
        <v>0</v>
      </c>
      <c r="P130" s="81">
        <v>27198</v>
      </c>
      <c r="Q130" s="81">
        <f t="shared" si="2"/>
        <v>6328615</v>
      </c>
    </row>
    <row r="131" spans="1:17" ht="17.25" customHeight="1" x14ac:dyDescent="0.25">
      <c r="A131" s="38" t="s">
        <v>260</v>
      </c>
      <c r="B131" s="79">
        <v>7385563</v>
      </c>
      <c r="C131" s="79">
        <v>0</v>
      </c>
      <c r="D131" s="79">
        <v>1993714</v>
      </c>
      <c r="E131" s="47">
        <v>0</v>
      </c>
      <c r="F131" s="47">
        <v>77969</v>
      </c>
      <c r="G131" s="47">
        <v>10763</v>
      </c>
      <c r="H131" s="79">
        <v>164316</v>
      </c>
      <c r="I131" s="47">
        <v>274234</v>
      </c>
      <c r="J131" s="47">
        <v>0</v>
      </c>
      <c r="K131" s="47">
        <v>208320</v>
      </c>
      <c r="L131" s="79">
        <v>0</v>
      </c>
      <c r="M131" s="79">
        <v>21472</v>
      </c>
      <c r="N131" s="47">
        <v>5058</v>
      </c>
      <c r="O131" s="47">
        <v>0</v>
      </c>
      <c r="P131" s="47">
        <v>44053</v>
      </c>
      <c r="Q131" s="47">
        <f t="shared" si="2"/>
        <v>10185462</v>
      </c>
    </row>
    <row r="132" spans="1:17" ht="15" customHeight="1" x14ac:dyDescent="0.25">
      <c r="A132" s="73" t="s">
        <v>261</v>
      </c>
      <c r="B132" s="80">
        <v>11984596</v>
      </c>
      <c r="C132" s="80">
        <v>0</v>
      </c>
      <c r="D132" s="80">
        <v>3423831</v>
      </c>
      <c r="E132" s="81">
        <v>0</v>
      </c>
      <c r="F132" s="81">
        <v>126309</v>
      </c>
      <c r="G132" s="81">
        <v>17419</v>
      </c>
      <c r="H132" s="80">
        <v>267114</v>
      </c>
      <c r="I132" s="81">
        <v>441144</v>
      </c>
      <c r="J132" s="81">
        <v>0</v>
      </c>
      <c r="K132" s="81">
        <v>164686</v>
      </c>
      <c r="L132" s="83">
        <v>0</v>
      </c>
      <c r="M132" s="80">
        <v>34815</v>
      </c>
      <c r="N132" s="81">
        <v>8261</v>
      </c>
      <c r="O132" s="81">
        <v>0</v>
      </c>
      <c r="P132" s="81">
        <v>71519</v>
      </c>
      <c r="Q132" s="81">
        <f t="shared" si="2"/>
        <v>16539694</v>
      </c>
    </row>
    <row r="133" spans="1:17" ht="17.25" customHeight="1" x14ac:dyDescent="0.25">
      <c r="A133" s="38" t="s">
        <v>262</v>
      </c>
      <c r="B133" s="79">
        <v>19091851</v>
      </c>
      <c r="C133" s="79">
        <v>0</v>
      </c>
      <c r="D133" s="79">
        <v>5153859</v>
      </c>
      <c r="E133" s="47">
        <v>0</v>
      </c>
      <c r="F133" s="47">
        <v>201567</v>
      </c>
      <c r="G133" s="47">
        <v>27825</v>
      </c>
      <c r="H133" s="79">
        <v>424727</v>
      </c>
      <c r="I133" s="47">
        <v>709196</v>
      </c>
      <c r="J133" s="47">
        <v>0</v>
      </c>
      <c r="K133" s="47">
        <v>323215</v>
      </c>
      <c r="L133" s="79">
        <v>0</v>
      </c>
      <c r="M133" s="79">
        <v>55511</v>
      </c>
      <c r="N133" s="47">
        <v>13071</v>
      </c>
      <c r="O133" s="47">
        <v>0</v>
      </c>
      <c r="P133" s="47">
        <v>113875</v>
      </c>
      <c r="Q133" s="47">
        <f t="shared" si="2"/>
        <v>26114697</v>
      </c>
    </row>
    <row r="134" spans="1:17" ht="15" customHeight="1" x14ac:dyDescent="0.25">
      <c r="A134" s="73" t="s">
        <v>263</v>
      </c>
      <c r="B134" s="80">
        <v>11323010</v>
      </c>
      <c r="C134" s="80">
        <v>0</v>
      </c>
      <c r="D134" s="80">
        <v>3056614</v>
      </c>
      <c r="E134" s="81">
        <v>0</v>
      </c>
      <c r="F134" s="81">
        <v>119535</v>
      </c>
      <c r="G134" s="81">
        <v>16500</v>
      </c>
      <c r="H134" s="80">
        <v>251921</v>
      </c>
      <c r="I134" s="81">
        <v>420415</v>
      </c>
      <c r="J134" s="81">
        <v>0</v>
      </c>
      <c r="K134" s="81">
        <v>300560</v>
      </c>
      <c r="L134" s="83">
        <v>0</v>
      </c>
      <c r="M134" s="80">
        <v>32921</v>
      </c>
      <c r="N134" s="81">
        <v>7754</v>
      </c>
      <c r="O134" s="81">
        <v>860781</v>
      </c>
      <c r="P134" s="81">
        <v>67539</v>
      </c>
      <c r="Q134" s="81">
        <f t="shared" si="2"/>
        <v>16457550</v>
      </c>
    </row>
    <row r="135" spans="1:17" ht="17.25" customHeight="1" x14ac:dyDescent="0.25">
      <c r="A135" s="38" t="s">
        <v>264</v>
      </c>
      <c r="B135" s="79">
        <v>11474522</v>
      </c>
      <c r="C135" s="79">
        <v>0</v>
      </c>
      <c r="D135" s="79">
        <v>3097353</v>
      </c>
      <c r="E135" s="47">
        <v>0</v>
      </c>
      <c r="F135" s="47">
        <v>121093</v>
      </c>
      <c r="G135" s="47">
        <v>16712</v>
      </c>
      <c r="H135" s="79">
        <v>255386</v>
      </c>
      <c r="I135" s="47">
        <v>425279</v>
      </c>
      <c r="J135" s="47">
        <v>0</v>
      </c>
      <c r="K135" s="47">
        <v>222082</v>
      </c>
      <c r="L135" s="79">
        <v>0</v>
      </c>
      <c r="M135" s="79">
        <v>33356</v>
      </c>
      <c r="N135" s="47">
        <v>7869</v>
      </c>
      <c r="O135" s="47">
        <v>145232</v>
      </c>
      <c r="P135" s="47">
        <v>68449</v>
      </c>
      <c r="Q135" s="47">
        <f t="shared" si="2"/>
        <v>15867333</v>
      </c>
    </row>
    <row r="136" spans="1:17" ht="15" customHeight="1" x14ac:dyDescent="0.25">
      <c r="A136" s="73" t="s">
        <v>265</v>
      </c>
      <c r="B136" s="80">
        <v>7433103</v>
      </c>
      <c r="C136" s="80">
        <v>0</v>
      </c>
      <c r="D136" s="80">
        <v>2006589</v>
      </c>
      <c r="E136" s="81">
        <v>0</v>
      </c>
      <c r="F136" s="81">
        <v>78481</v>
      </c>
      <c r="G136" s="81">
        <v>10834</v>
      </c>
      <c r="H136" s="80">
        <v>165351</v>
      </c>
      <c r="I136" s="81">
        <v>276194</v>
      </c>
      <c r="J136" s="81">
        <v>0</v>
      </c>
      <c r="K136" s="81">
        <v>226079</v>
      </c>
      <c r="L136" s="83">
        <v>0</v>
      </c>
      <c r="M136" s="80">
        <v>21613</v>
      </c>
      <c r="N136" s="81">
        <v>5087</v>
      </c>
      <c r="O136" s="81">
        <v>0</v>
      </c>
      <c r="P136" s="81">
        <v>44335</v>
      </c>
      <c r="Q136" s="81">
        <f t="shared" si="2"/>
        <v>10267666</v>
      </c>
    </row>
    <row r="137" spans="1:17" ht="17.25" customHeight="1" x14ac:dyDescent="0.25">
      <c r="A137" s="38" t="s">
        <v>266</v>
      </c>
      <c r="B137" s="79">
        <v>11686823</v>
      </c>
      <c r="C137" s="79">
        <v>0</v>
      </c>
      <c r="D137" s="79">
        <v>3154546</v>
      </c>
      <c r="E137" s="47">
        <v>0</v>
      </c>
      <c r="F137" s="47">
        <v>123304</v>
      </c>
      <c r="G137" s="47">
        <v>17015</v>
      </c>
      <c r="H137" s="79">
        <v>260178</v>
      </c>
      <c r="I137" s="47">
        <v>432607</v>
      </c>
      <c r="J137" s="47">
        <v>0</v>
      </c>
      <c r="K137" s="47">
        <v>184491</v>
      </c>
      <c r="L137" s="79">
        <v>0</v>
      </c>
      <c r="M137" s="79">
        <v>33969</v>
      </c>
      <c r="N137" s="47">
        <v>8022</v>
      </c>
      <c r="O137" s="47">
        <v>4366</v>
      </c>
      <c r="P137" s="47">
        <v>69721</v>
      </c>
      <c r="Q137" s="47">
        <f t="shared" si="2"/>
        <v>15975042</v>
      </c>
    </row>
    <row r="138" spans="1:17" ht="15" customHeight="1" x14ac:dyDescent="0.25">
      <c r="A138" s="73" t="s">
        <v>267</v>
      </c>
      <c r="B138" s="80">
        <v>88379850</v>
      </c>
      <c r="C138" s="80">
        <v>0</v>
      </c>
      <c r="D138" s="80">
        <v>23860260</v>
      </c>
      <c r="E138" s="81">
        <v>0</v>
      </c>
      <c r="F138" s="81">
        <v>933624</v>
      </c>
      <c r="G138" s="81">
        <v>128920</v>
      </c>
      <c r="H138" s="80">
        <v>1964948</v>
      </c>
      <c r="I138" s="81">
        <v>3292712</v>
      </c>
      <c r="J138" s="81">
        <v>0</v>
      </c>
      <c r="K138" s="81">
        <v>2573784</v>
      </c>
      <c r="L138" s="83">
        <v>0</v>
      </c>
      <c r="M138" s="80">
        <v>257041</v>
      </c>
      <c r="N138" s="81">
        <v>60371</v>
      </c>
      <c r="O138" s="81">
        <v>2488835</v>
      </c>
      <c r="P138" s="81">
        <v>527064</v>
      </c>
      <c r="Q138" s="81">
        <f t="shared" si="2"/>
        <v>124467409</v>
      </c>
    </row>
    <row r="139" spans="1:17" ht="17.25" customHeight="1" x14ac:dyDescent="0.25">
      <c r="A139" s="38" t="s">
        <v>268</v>
      </c>
      <c r="B139" s="79">
        <v>10212687</v>
      </c>
      <c r="C139" s="79">
        <v>0</v>
      </c>
      <c r="D139" s="79">
        <v>2757056</v>
      </c>
      <c r="E139" s="47">
        <v>0</v>
      </c>
      <c r="F139" s="47">
        <v>107858</v>
      </c>
      <c r="G139" s="47">
        <v>14892</v>
      </c>
      <c r="H139" s="79">
        <v>227119</v>
      </c>
      <c r="I139" s="47">
        <v>380002</v>
      </c>
      <c r="J139" s="47">
        <v>0</v>
      </c>
      <c r="K139" s="47">
        <v>284848</v>
      </c>
      <c r="L139" s="79">
        <v>0</v>
      </c>
      <c r="M139" s="79">
        <v>29699</v>
      </c>
      <c r="N139" s="47">
        <v>6983</v>
      </c>
      <c r="O139" s="47">
        <v>0</v>
      </c>
      <c r="P139" s="47">
        <v>60908</v>
      </c>
      <c r="Q139" s="47">
        <f t="shared" si="2"/>
        <v>14082052</v>
      </c>
    </row>
    <row r="140" spans="1:17" ht="15" customHeight="1" x14ac:dyDescent="0.25">
      <c r="A140" s="73" t="s">
        <v>269</v>
      </c>
      <c r="B140" s="80">
        <v>8032373</v>
      </c>
      <c r="C140" s="80">
        <v>0</v>
      </c>
      <c r="D140" s="80">
        <v>2168252</v>
      </c>
      <c r="E140" s="81">
        <v>0</v>
      </c>
      <c r="F140" s="81">
        <v>84780</v>
      </c>
      <c r="G140" s="81">
        <v>11702</v>
      </c>
      <c r="H140" s="80">
        <v>178747</v>
      </c>
      <c r="I140" s="81">
        <v>297935</v>
      </c>
      <c r="J140" s="81">
        <v>0</v>
      </c>
      <c r="K140" s="81">
        <v>232624</v>
      </c>
      <c r="L140" s="83">
        <v>0</v>
      </c>
      <c r="M140" s="80">
        <v>23351</v>
      </c>
      <c r="N140" s="81">
        <v>5505</v>
      </c>
      <c r="O140" s="81">
        <v>0</v>
      </c>
      <c r="P140" s="81">
        <v>47913</v>
      </c>
      <c r="Q140" s="81">
        <f t="shared" si="2"/>
        <v>11083182</v>
      </c>
    </row>
    <row r="141" spans="1:17" ht="17.25" customHeight="1" x14ac:dyDescent="0.25">
      <c r="A141" s="38" t="s">
        <v>270</v>
      </c>
      <c r="B141" s="79">
        <v>9228354</v>
      </c>
      <c r="C141" s="79">
        <v>0</v>
      </c>
      <c r="D141" s="79">
        <v>2491161</v>
      </c>
      <c r="E141" s="47">
        <v>0</v>
      </c>
      <c r="F141" s="47">
        <v>97420</v>
      </c>
      <c r="G141" s="47">
        <v>13448</v>
      </c>
      <c r="H141" s="79">
        <v>205323</v>
      </c>
      <c r="I141" s="47">
        <v>342612</v>
      </c>
      <c r="J141" s="47">
        <v>0</v>
      </c>
      <c r="K141" s="47">
        <v>267769</v>
      </c>
      <c r="L141" s="79">
        <v>0</v>
      </c>
      <c r="M141" s="79">
        <v>26831</v>
      </c>
      <c r="N141" s="47">
        <v>6321</v>
      </c>
      <c r="O141" s="47">
        <v>1000668</v>
      </c>
      <c r="P141" s="47">
        <v>55045</v>
      </c>
      <c r="Q141" s="47">
        <f t="shared" si="2"/>
        <v>13734952</v>
      </c>
    </row>
    <row r="142" spans="1:17" ht="15" customHeight="1" x14ac:dyDescent="0.25">
      <c r="A142" s="73" t="s">
        <v>271</v>
      </c>
      <c r="B142" s="80">
        <v>12671701</v>
      </c>
      <c r="C142" s="80">
        <v>0</v>
      </c>
      <c r="D142" s="80">
        <v>3420797</v>
      </c>
      <c r="E142" s="81">
        <v>0</v>
      </c>
      <c r="F142" s="81">
        <v>133801</v>
      </c>
      <c r="G142" s="81">
        <v>18471</v>
      </c>
      <c r="H142" s="80">
        <v>281866</v>
      </c>
      <c r="I142" s="81">
        <v>471003</v>
      </c>
      <c r="J142" s="81">
        <v>0</v>
      </c>
      <c r="K142" s="81">
        <v>345511</v>
      </c>
      <c r="L142" s="83">
        <v>0</v>
      </c>
      <c r="M142" s="80">
        <v>36846</v>
      </c>
      <c r="N142" s="81">
        <v>8671</v>
      </c>
      <c r="O142" s="81">
        <v>0</v>
      </c>
      <c r="P142" s="81">
        <v>75579</v>
      </c>
      <c r="Q142" s="81">
        <f t="shared" si="2"/>
        <v>17464246</v>
      </c>
    </row>
    <row r="143" spans="1:17" ht="17.25" customHeight="1" x14ac:dyDescent="0.25">
      <c r="A143" s="38" t="s">
        <v>272</v>
      </c>
      <c r="B143" s="79">
        <v>23873594</v>
      </c>
      <c r="C143" s="79">
        <v>0</v>
      </c>
      <c r="D143" s="79">
        <v>6444679</v>
      </c>
      <c r="E143" s="47">
        <v>0</v>
      </c>
      <c r="F143" s="47">
        <v>252047</v>
      </c>
      <c r="G143" s="47">
        <v>34793</v>
      </c>
      <c r="H143" s="79">
        <v>531114</v>
      </c>
      <c r="I143" s="47">
        <v>886745</v>
      </c>
      <c r="J143" s="47">
        <v>0</v>
      </c>
      <c r="K143" s="47">
        <v>651278</v>
      </c>
      <c r="L143" s="79">
        <v>0</v>
      </c>
      <c r="M143" s="79">
        <v>69413</v>
      </c>
      <c r="N143" s="47">
        <v>16345</v>
      </c>
      <c r="O143" s="47">
        <v>1457520</v>
      </c>
      <c r="P143" s="47">
        <v>142397</v>
      </c>
      <c r="Q143" s="47">
        <f t="shared" si="2"/>
        <v>34359925</v>
      </c>
    </row>
    <row r="144" spans="1:17" ht="15" customHeight="1" x14ac:dyDescent="0.25">
      <c r="A144" s="73" t="s">
        <v>273</v>
      </c>
      <c r="B144" s="80">
        <v>58473156</v>
      </c>
      <c r="C144" s="80">
        <v>0</v>
      </c>
      <c r="D144" s="80">
        <v>15785097</v>
      </c>
      <c r="E144" s="81">
        <v>0</v>
      </c>
      <c r="F144" s="81">
        <v>617403</v>
      </c>
      <c r="G144" s="81">
        <v>85233</v>
      </c>
      <c r="H144" s="80">
        <v>1300694</v>
      </c>
      <c r="I144" s="81">
        <v>2173135</v>
      </c>
      <c r="J144" s="81">
        <v>0</v>
      </c>
      <c r="K144" s="81">
        <v>1530486</v>
      </c>
      <c r="L144" s="83">
        <v>0</v>
      </c>
      <c r="M144" s="80">
        <v>170022</v>
      </c>
      <c r="N144" s="81">
        <v>40017</v>
      </c>
      <c r="O144" s="81">
        <v>11461113</v>
      </c>
      <c r="P144" s="81">
        <v>348759</v>
      </c>
      <c r="Q144" s="81">
        <f t="shared" si="2"/>
        <v>91985115</v>
      </c>
    </row>
    <row r="145" spans="1:17" ht="17.25" customHeight="1" x14ac:dyDescent="0.25">
      <c r="A145" s="38" t="s">
        <v>274</v>
      </c>
      <c r="B145" s="79">
        <v>3179196</v>
      </c>
      <c r="C145" s="79">
        <v>0</v>
      </c>
      <c r="D145" s="79">
        <v>858316</v>
      </c>
      <c r="E145" s="47">
        <v>0</v>
      </c>
      <c r="F145" s="47">
        <v>33588</v>
      </c>
      <c r="G145" s="47">
        <v>4638</v>
      </c>
      <c r="H145" s="79">
        <v>70674</v>
      </c>
      <c r="I145" s="47">
        <v>118518</v>
      </c>
      <c r="J145" s="47">
        <v>0</v>
      </c>
      <c r="K145" s="47">
        <v>145877</v>
      </c>
      <c r="L145" s="79">
        <v>0</v>
      </c>
      <c r="M145" s="79">
        <v>9246</v>
      </c>
      <c r="N145" s="47">
        <v>2171</v>
      </c>
      <c r="O145" s="47">
        <v>0</v>
      </c>
      <c r="P145" s="47">
        <v>18959</v>
      </c>
      <c r="Q145" s="47">
        <f t="shared" si="2"/>
        <v>4441183</v>
      </c>
    </row>
    <row r="146" spans="1:17" ht="15" customHeight="1" x14ac:dyDescent="0.25">
      <c r="A146" s="73" t="s">
        <v>275</v>
      </c>
      <c r="B146" s="80">
        <v>17750353</v>
      </c>
      <c r="C146" s="80">
        <v>0</v>
      </c>
      <c r="D146" s="80">
        <v>4791776</v>
      </c>
      <c r="E146" s="81">
        <v>0</v>
      </c>
      <c r="F146" s="81">
        <v>187418</v>
      </c>
      <c r="G146" s="81">
        <v>25872</v>
      </c>
      <c r="H146" s="80">
        <v>394851</v>
      </c>
      <c r="I146" s="81">
        <v>659627</v>
      </c>
      <c r="J146" s="81">
        <v>0</v>
      </c>
      <c r="K146" s="81">
        <v>460208</v>
      </c>
      <c r="L146" s="83">
        <v>0</v>
      </c>
      <c r="M146" s="80">
        <v>51612</v>
      </c>
      <c r="N146" s="81">
        <v>12148</v>
      </c>
      <c r="O146" s="81">
        <v>2933370</v>
      </c>
      <c r="P146" s="81">
        <v>105872</v>
      </c>
      <c r="Q146" s="81">
        <f t="shared" si="2"/>
        <v>27373107</v>
      </c>
    </row>
    <row r="147" spans="1:17" ht="17.25" customHeight="1" x14ac:dyDescent="0.25">
      <c r="A147" s="38" t="s">
        <v>276</v>
      </c>
      <c r="B147" s="79">
        <v>8475188</v>
      </c>
      <c r="C147" s="79">
        <v>0</v>
      </c>
      <c r="D147" s="79">
        <v>2287872</v>
      </c>
      <c r="E147" s="47">
        <v>0</v>
      </c>
      <c r="F147" s="47">
        <v>89476</v>
      </c>
      <c r="G147" s="47">
        <v>12352</v>
      </c>
      <c r="H147" s="79">
        <v>188550</v>
      </c>
      <c r="I147" s="47">
        <v>314768</v>
      </c>
      <c r="J147" s="47">
        <v>0</v>
      </c>
      <c r="K147" s="47">
        <v>250052</v>
      </c>
      <c r="L147" s="79">
        <v>0</v>
      </c>
      <c r="M147" s="79">
        <v>24642</v>
      </c>
      <c r="N147" s="47">
        <v>5803</v>
      </c>
      <c r="O147" s="47">
        <v>201254</v>
      </c>
      <c r="P147" s="47">
        <v>50551</v>
      </c>
      <c r="Q147" s="47">
        <f t="shared" si="2"/>
        <v>11900508</v>
      </c>
    </row>
    <row r="148" spans="1:17" ht="15" customHeight="1" x14ac:dyDescent="0.25">
      <c r="A148" s="73" t="s">
        <v>277</v>
      </c>
      <c r="B148" s="80">
        <v>43544979</v>
      </c>
      <c r="C148" s="80">
        <v>0</v>
      </c>
      <c r="D148" s="80">
        <v>11755613</v>
      </c>
      <c r="E148" s="81">
        <v>0</v>
      </c>
      <c r="F148" s="81">
        <v>459896</v>
      </c>
      <c r="G148" s="81">
        <v>63497</v>
      </c>
      <c r="H148" s="80">
        <v>968366</v>
      </c>
      <c r="I148" s="81">
        <v>1620445</v>
      </c>
      <c r="J148" s="81">
        <v>0</v>
      </c>
      <c r="K148" s="81">
        <v>1202209</v>
      </c>
      <c r="L148" s="83">
        <v>0</v>
      </c>
      <c r="M148" s="80">
        <v>126631</v>
      </c>
      <c r="N148" s="81">
        <v>29770</v>
      </c>
      <c r="O148" s="81">
        <v>0</v>
      </c>
      <c r="P148" s="81">
        <v>259703</v>
      </c>
      <c r="Q148" s="81">
        <f t="shared" si="2"/>
        <v>60031109</v>
      </c>
    </row>
    <row r="149" spans="1:17" ht="17.25" customHeight="1" x14ac:dyDescent="0.25">
      <c r="A149" s="38" t="s">
        <v>139</v>
      </c>
      <c r="B149" s="79">
        <v>10969772</v>
      </c>
      <c r="C149" s="79">
        <v>0</v>
      </c>
      <c r="D149" s="79">
        <v>2961293</v>
      </c>
      <c r="E149" s="47">
        <v>0</v>
      </c>
      <c r="F149" s="47">
        <v>115814</v>
      </c>
      <c r="G149" s="47">
        <v>15987</v>
      </c>
      <c r="H149" s="79">
        <v>244043</v>
      </c>
      <c r="I149" s="47">
        <v>407463</v>
      </c>
      <c r="J149" s="47">
        <v>0</v>
      </c>
      <c r="K149" s="47">
        <v>303691</v>
      </c>
      <c r="L149" s="79">
        <v>0</v>
      </c>
      <c r="M149" s="79">
        <v>31895</v>
      </c>
      <c r="N149" s="47">
        <v>7511</v>
      </c>
      <c r="O149" s="47">
        <v>0</v>
      </c>
      <c r="P149" s="47">
        <v>65431</v>
      </c>
      <c r="Q149" s="47">
        <f t="shared" si="2"/>
        <v>15122900</v>
      </c>
    </row>
    <row r="150" spans="1:17" ht="15" customHeight="1" x14ac:dyDescent="0.25">
      <c r="A150" s="122"/>
      <c r="B150" s="112"/>
      <c r="C150" s="112"/>
      <c r="D150" s="112"/>
      <c r="E150" s="125"/>
      <c r="F150" s="125"/>
      <c r="G150" s="125"/>
      <c r="H150" s="112"/>
      <c r="I150" s="125"/>
      <c r="J150" s="125"/>
      <c r="K150" s="125"/>
      <c r="L150" s="126"/>
      <c r="M150" s="112"/>
      <c r="N150" s="125"/>
      <c r="O150" s="125"/>
      <c r="P150" s="125"/>
      <c r="Q150" s="127"/>
    </row>
    <row r="151" spans="1:17" ht="15" customHeight="1" x14ac:dyDescent="0.25">
      <c r="A151" s="123" t="s">
        <v>121</v>
      </c>
      <c r="B151" s="124">
        <f>SUM(B12:B150)</f>
        <v>1782617465</v>
      </c>
      <c r="C151" s="124">
        <f>SUM(C12:C150)</f>
        <v>0</v>
      </c>
      <c r="D151" s="124">
        <f t="shared" ref="D151:P151" si="3">SUM(D12:D150)</f>
        <v>483940058</v>
      </c>
      <c r="E151" s="124">
        <f t="shared" si="3"/>
        <v>0</v>
      </c>
      <c r="F151" s="124">
        <f t="shared" si="3"/>
        <v>18822342</v>
      </c>
      <c r="G151" s="124">
        <f t="shared" si="3"/>
        <v>2598421</v>
      </c>
      <c r="H151" s="124">
        <f t="shared" si="3"/>
        <v>39652745</v>
      </c>
      <c r="I151" s="124">
        <f t="shared" si="3"/>
        <v>66253002</v>
      </c>
      <c r="J151" s="124">
        <f t="shared" si="3"/>
        <v>0</v>
      </c>
      <c r="K151" s="124">
        <f t="shared" si="3"/>
        <v>46587167</v>
      </c>
      <c r="L151" s="124">
        <f t="shared" si="3"/>
        <v>0</v>
      </c>
      <c r="M151" s="124">
        <f t="shared" si="3"/>
        <v>5183305</v>
      </c>
      <c r="N151" s="124">
        <f t="shared" si="3"/>
        <v>1219907</v>
      </c>
      <c r="O151" s="124">
        <f t="shared" si="3"/>
        <v>223089615</v>
      </c>
      <c r="P151" s="124">
        <f t="shared" si="3"/>
        <v>10632285</v>
      </c>
      <c r="Q151" s="124">
        <f>SUM(Q12:Q150)</f>
        <v>2680596312</v>
      </c>
    </row>
    <row r="152" spans="1:17" ht="13.5" customHeight="1" x14ac:dyDescent="0.25">
      <c r="A152" s="128"/>
      <c r="B152" s="129"/>
      <c r="C152" s="130"/>
      <c r="D152" s="130"/>
      <c r="E152" s="130"/>
      <c r="F152" s="130"/>
      <c r="G152" s="130"/>
      <c r="H152" s="130"/>
      <c r="I152" s="130"/>
      <c r="J152" s="130"/>
      <c r="K152" s="130"/>
      <c r="L152" s="129"/>
      <c r="M152" s="130"/>
      <c r="N152" s="130"/>
      <c r="O152" s="130"/>
      <c r="P152" s="130"/>
      <c r="Q152" s="131"/>
    </row>
    <row r="153" spans="1:17" x14ac:dyDescent="0.25">
      <c r="A153" s="132" t="s">
        <v>295</v>
      </c>
      <c r="B153" s="87"/>
      <c r="C153" s="87"/>
      <c r="D153" s="87"/>
      <c r="E153" s="87"/>
      <c r="F153" s="87"/>
      <c r="G153" s="87"/>
      <c r="H153" s="87"/>
      <c r="I153" s="87"/>
      <c r="J153" s="87"/>
      <c r="K153" s="87"/>
      <c r="L153" s="87"/>
      <c r="M153" s="87"/>
      <c r="N153" s="87"/>
      <c r="O153" s="87"/>
      <c r="P153" s="87"/>
      <c r="Q153" s="87"/>
    </row>
    <row r="154" spans="1:17" ht="6.75" customHeight="1" x14ac:dyDescent="0.25">
      <c r="A154" s="86"/>
      <c r="B154" s="87"/>
      <c r="C154" s="87"/>
      <c r="D154" s="87"/>
      <c r="E154" s="87"/>
      <c r="F154" s="87"/>
      <c r="G154" s="87"/>
      <c r="H154" s="87"/>
      <c r="I154" s="87"/>
      <c r="J154" s="87"/>
      <c r="K154" s="87"/>
      <c r="L154" s="87"/>
      <c r="M154" s="87"/>
      <c r="N154" s="87"/>
      <c r="O154" s="87"/>
      <c r="P154" s="87"/>
      <c r="Q154" s="87"/>
    </row>
    <row r="155" spans="1:17" s="87" customFormat="1" x14ac:dyDescent="0.25">
      <c r="A155" s="158" t="s">
        <v>280</v>
      </c>
      <c r="B155" s="158"/>
      <c r="C155" s="158"/>
      <c r="D155" s="158"/>
      <c r="E155" s="158"/>
      <c r="F155" s="158"/>
      <c r="G155" s="158"/>
      <c r="H155" s="158"/>
      <c r="I155" s="158"/>
    </row>
  </sheetData>
  <mergeCells count="19">
    <mergeCell ref="A155:I155"/>
    <mergeCell ref="A108:A111"/>
    <mergeCell ref="Q108:Q111"/>
    <mergeCell ref="A104:Q104"/>
    <mergeCell ref="A103:Q103"/>
    <mergeCell ref="A105:Q105"/>
    <mergeCell ref="A106:Q106"/>
    <mergeCell ref="A2:Q2"/>
    <mergeCell ref="A3:Q3"/>
    <mergeCell ref="A4:Q4"/>
    <mergeCell ref="A5:Q5"/>
    <mergeCell ref="A54:Q54"/>
    <mergeCell ref="Q58:Q61"/>
    <mergeCell ref="A56:Q56"/>
    <mergeCell ref="Q7:Q10"/>
    <mergeCell ref="A53:Q53"/>
    <mergeCell ref="A7:A10"/>
    <mergeCell ref="A58:A61"/>
    <mergeCell ref="A55:Q55"/>
  </mergeCells>
  <pageMargins left="0.25" right="0.25" top="0.75" bottom="0.75" header="0.3" footer="0.3"/>
  <pageSetup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abSelected="1" topLeftCell="A37" zoomScaleNormal="100" workbookViewId="0">
      <selection activeCell="A2" sqref="A2:Q62"/>
    </sheetView>
  </sheetViews>
  <sheetFormatPr baseColWidth="10" defaultColWidth="8.42578125" defaultRowHeight="13.5" x14ac:dyDescent="0.25"/>
  <cols>
    <col min="1" max="1" width="26.28515625" style="64" customWidth="1"/>
    <col min="2" max="2" width="15.5703125" style="3" customWidth="1"/>
    <col min="3" max="3" width="12.140625" style="3" customWidth="1"/>
    <col min="4" max="4" width="17.140625" style="3" customWidth="1"/>
    <col min="5" max="5" width="12.140625" style="3" customWidth="1"/>
    <col min="6" max="6" width="15" style="3" customWidth="1"/>
    <col min="7" max="7" width="16" style="3" customWidth="1"/>
    <col min="8" max="8" width="15.42578125" style="3" customWidth="1"/>
    <col min="9" max="9" width="15.28515625" style="3" customWidth="1"/>
    <col min="10" max="10" width="12.85546875" style="3" customWidth="1"/>
    <col min="11" max="11" width="14.85546875" style="3" customWidth="1"/>
    <col min="12" max="12" width="10.85546875" style="3" customWidth="1"/>
    <col min="13" max="13" width="15.28515625" style="3" customWidth="1"/>
    <col min="14" max="14" width="13.7109375" style="3" customWidth="1"/>
    <col min="15" max="15" width="16" style="3" customWidth="1"/>
    <col min="16" max="16" width="14.28515625" style="3" customWidth="1"/>
    <col min="17" max="17" width="16.5703125" style="3" customWidth="1"/>
    <col min="18" max="16384" width="8.42578125" style="3"/>
  </cols>
  <sheetData>
    <row r="1" spans="1:24" ht="12" customHeight="1" x14ac:dyDescent="0.25">
      <c r="A1" s="51"/>
      <c r="B1" s="2"/>
      <c r="C1" s="2"/>
      <c r="D1" s="2"/>
      <c r="E1" s="2"/>
      <c r="F1" s="2"/>
      <c r="G1" s="2"/>
      <c r="H1" s="2"/>
      <c r="I1" s="2"/>
      <c r="J1" s="2"/>
      <c r="K1" s="2"/>
      <c r="L1" s="2"/>
      <c r="M1" s="2"/>
      <c r="N1" s="2"/>
      <c r="O1" s="2"/>
      <c r="P1" s="2"/>
    </row>
    <row r="2" spans="1:24" ht="13.5" customHeight="1" x14ac:dyDescent="0.3">
      <c r="A2" s="139" t="s">
        <v>297</v>
      </c>
      <c r="B2" s="139"/>
      <c r="C2" s="139"/>
      <c r="D2" s="139"/>
      <c r="E2" s="139"/>
      <c r="F2" s="139"/>
      <c r="G2" s="139"/>
      <c r="H2" s="139"/>
      <c r="I2" s="139"/>
      <c r="J2" s="139"/>
      <c r="K2" s="139"/>
      <c r="L2" s="139"/>
      <c r="M2" s="139"/>
      <c r="N2" s="139"/>
      <c r="O2" s="139"/>
      <c r="P2" s="139"/>
      <c r="Q2" s="139"/>
    </row>
    <row r="3" spans="1:24" ht="16.5" customHeight="1" x14ac:dyDescent="0.25">
      <c r="A3" s="140" t="s">
        <v>354</v>
      </c>
      <c r="B3" s="140"/>
      <c r="C3" s="140"/>
      <c r="D3" s="140"/>
      <c r="E3" s="140"/>
      <c r="F3" s="140"/>
      <c r="G3" s="140"/>
      <c r="H3" s="140"/>
      <c r="I3" s="140"/>
      <c r="J3" s="140"/>
      <c r="K3" s="140"/>
      <c r="L3" s="140"/>
      <c r="M3" s="140"/>
      <c r="N3" s="140"/>
      <c r="O3" s="140"/>
      <c r="P3" s="140"/>
      <c r="Q3" s="140"/>
    </row>
    <row r="4" spans="1:24" ht="12.75" customHeight="1" x14ac:dyDescent="0.25">
      <c r="A4" s="140" t="s">
        <v>349</v>
      </c>
      <c r="B4" s="140"/>
      <c r="C4" s="140"/>
      <c r="D4" s="140"/>
      <c r="E4" s="140"/>
      <c r="F4" s="140"/>
      <c r="G4" s="140"/>
      <c r="H4" s="140"/>
      <c r="I4" s="140"/>
      <c r="J4" s="140"/>
      <c r="K4" s="140"/>
      <c r="L4" s="140"/>
      <c r="M4" s="140"/>
      <c r="N4" s="140"/>
      <c r="O4" s="140"/>
      <c r="P4" s="140"/>
      <c r="Q4" s="140"/>
    </row>
    <row r="5" spans="1:24" ht="10.5" customHeight="1" x14ac:dyDescent="0.25">
      <c r="A5" s="142" t="s">
        <v>4</v>
      </c>
      <c r="B5" s="142"/>
      <c r="C5" s="142"/>
      <c r="D5" s="142"/>
      <c r="E5" s="142"/>
      <c r="F5" s="142"/>
      <c r="G5" s="142"/>
      <c r="H5" s="142"/>
      <c r="I5" s="142"/>
      <c r="J5" s="142"/>
      <c r="K5" s="142"/>
      <c r="L5" s="142"/>
      <c r="M5" s="142"/>
      <c r="N5" s="142"/>
      <c r="O5" s="142"/>
      <c r="P5" s="142"/>
      <c r="Q5" s="142"/>
    </row>
    <row r="6" spans="1:24" ht="5.25" customHeight="1" x14ac:dyDescent="0.25">
      <c r="A6" s="52"/>
      <c r="B6" s="53"/>
      <c r="C6" s="53"/>
      <c r="D6" s="53"/>
      <c r="E6" s="53"/>
      <c r="F6" s="53"/>
      <c r="G6" s="53"/>
      <c r="H6" s="53"/>
      <c r="I6" s="53"/>
      <c r="J6" s="53"/>
      <c r="K6" s="53"/>
      <c r="L6" s="53"/>
      <c r="M6" s="53"/>
      <c r="N6" s="53"/>
      <c r="O6" s="53"/>
      <c r="P6" s="4"/>
    </row>
    <row r="7" spans="1:24" ht="12.75" customHeight="1" x14ac:dyDescent="0.25">
      <c r="A7" s="152" t="s">
        <v>355</v>
      </c>
      <c r="B7" s="66"/>
      <c r="C7" s="66" t="s">
        <v>137</v>
      </c>
      <c r="D7" s="66" t="s">
        <v>137</v>
      </c>
      <c r="E7" s="66" t="s">
        <v>143</v>
      </c>
      <c r="F7" s="66" t="s">
        <v>145</v>
      </c>
      <c r="G7" s="66" t="s">
        <v>291</v>
      </c>
      <c r="H7" s="66" t="s">
        <v>142</v>
      </c>
      <c r="I7" s="66" t="s">
        <v>143</v>
      </c>
      <c r="J7" s="66" t="s">
        <v>143</v>
      </c>
      <c r="K7" s="66" t="s">
        <v>146</v>
      </c>
      <c r="L7" s="66" t="s">
        <v>143</v>
      </c>
      <c r="M7" s="66" t="s">
        <v>143</v>
      </c>
      <c r="N7" s="66" t="s">
        <v>144</v>
      </c>
      <c r="O7" s="66"/>
      <c r="P7" s="66" t="s">
        <v>287</v>
      </c>
      <c r="Q7" s="149" t="s">
        <v>127</v>
      </c>
      <c r="R7" s="67"/>
      <c r="S7" s="67"/>
      <c r="T7" s="67"/>
      <c r="U7" s="67"/>
      <c r="V7" s="67"/>
      <c r="W7" s="67"/>
      <c r="X7" s="67"/>
    </row>
    <row r="8" spans="1:24" ht="12.75" customHeight="1" x14ac:dyDescent="0.25">
      <c r="A8" s="153"/>
      <c r="B8" s="68" t="s">
        <v>137</v>
      </c>
      <c r="C8" s="68" t="s">
        <v>152</v>
      </c>
      <c r="D8" s="68" t="s">
        <v>147</v>
      </c>
      <c r="E8" s="68" t="s">
        <v>153</v>
      </c>
      <c r="F8" s="68" t="s">
        <v>148</v>
      </c>
      <c r="G8" s="68" t="s">
        <v>292</v>
      </c>
      <c r="H8" s="68" t="s">
        <v>148</v>
      </c>
      <c r="I8" s="68" t="s">
        <v>283</v>
      </c>
      <c r="J8" s="68" t="s">
        <v>283</v>
      </c>
      <c r="K8" s="68" t="s">
        <v>151</v>
      </c>
      <c r="L8" s="68" t="s">
        <v>147</v>
      </c>
      <c r="M8" s="68" t="s">
        <v>149</v>
      </c>
      <c r="N8" s="68" t="s">
        <v>150</v>
      </c>
      <c r="O8" s="68" t="s">
        <v>137</v>
      </c>
      <c r="P8" s="68" t="s">
        <v>288</v>
      </c>
      <c r="Q8" s="150"/>
      <c r="R8" s="67"/>
      <c r="S8" s="67"/>
      <c r="T8" s="67"/>
      <c r="U8" s="67"/>
      <c r="V8" s="67"/>
      <c r="W8" s="67"/>
      <c r="X8" s="67"/>
    </row>
    <row r="9" spans="1:24" ht="12.75" customHeight="1" x14ac:dyDescent="0.25">
      <c r="A9" s="153"/>
      <c r="B9" s="68" t="s">
        <v>152</v>
      </c>
      <c r="C9" s="68" t="s">
        <v>281</v>
      </c>
      <c r="D9" s="68" t="s">
        <v>153</v>
      </c>
      <c r="E9" s="68" t="s">
        <v>282</v>
      </c>
      <c r="F9" s="68" t="s">
        <v>156</v>
      </c>
      <c r="G9" s="68" t="s">
        <v>293</v>
      </c>
      <c r="H9" s="68" t="s">
        <v>154</v>
      </c>
      <c r="I9" s="68" t="s">
        <v>284</v>
      </c>
      <c r="J9" s="68" t="s">
        <v>284</v>
      </c>
      <c r="K9" s="68" t="s">
        <v>158</v>
      </c>
      <c r="L9" s="68" t="s">
        <v>149</v>
      </c>
      <c r="M9" s="68" t="s">
        <v>155</v>
      </c>
      <c r="N9" s="68" t="s">
        <v>157</v>
      </c>
      <c r="O9" s="68" t="s">
        <v>279</v>
      </c>
      <c r="P9" s="68" t="s">
        <v>289</v>
      </c>
      <c r="Q9" s="150"/>
      <c r="R9" s="67"/>
      <c r="S9" s="67"/>
      <c r="T9" s="67"/>
      <c r="U9" s="67"/>
      <c r="V9" s="67"/>
      <c r="W9" s="67"/>
      <c r="X9" s="67"/>
    </row>
    <row r="10" spans="1:24" ht="12.75" customHeight="1" x14ac:dyDescent="0.25">
      <c r="A10" s="154"/>
      <c r="B10" s="57"/>
      <c r="C10" s="57"/>
      <c r="D10" s="57" t="s">
        <v>159</v>
      </c>
      <c r="E10" s="57" t="s">
        <v>281</v>
      </c>
      <c r="F10" s="57" t="s">
        <v>162</v>
      </c>
      <c r="G10" s="57" t="s">
        <v>294</v>
      </c>
      <c r="H10" s="57" t="s">
        <v>160</v>
      </c>
      <c r="I10" s="57"/>
      <c r="J10" s="57" t="s">
        <v>281</v>
      </c>
      <c r="K10" s="57" t="s">
        <v>164</v>
      </c>
      <c r="L10" s="57"/>
      <c r="M10" s="57" t="s">
        <v>161</v>
      </c>
      <c r="N10" s="57" t="s">
        <v>163</v>
      </c>
      <c r="O10" s="57"/>
      <c r="P10" s="57" t="s">
        <v>290</v>
      </c>
      <c r="Q10" s="151"/>
      <c r="R10" s="67"/>
      <c r="S10" s="67"/>
      <c r="T10" s="67"/>
      <c r="U10" s="67"/>
      <c r="V10" s="67"/>
      <c r="W10" s="67"/>
      <c r="X10" s="67"/>
    </row>
    <row r="11" spans="1:24" ht="12" hidden="1" customHeight="1" x14ac:dyDescent="0.25">
      <c r="A11" s="5"/>
      <c r="B11" s="32"/>
      <c r="C11" s="32"/>
      <c r="D11" s="32"/>
      <c r="E11" s="32"/>
      <c r="F11" s="32"/>
      <c r="G11" s="32"/>
      <c r="H11" s="32"/>
      <c r="I11" s="32"/>
      <c r="J11" s="32"/>
      <c r="K11" s="32"/>
      <c r="L11" s="32"/>
      <c r="M11" s="32"/>
      <c r="N11" s="32"/>
      <c r="O11" s="32"/>
      <c r="P11" s="32"/>
      <c r="Q11" s="69"/>
    </row>
    <row r="12" spans="1:24" ht="17.25" customHeight="1" x14ac:dyDescent="0.25">
      <c r="A12" s="70" t="s">
        <v>356</v>
      </c>
      <c r="B12" s="71">
        <v>4534769.43</v>
      </c>
      <c r="C12" s="71">
        <v>0</v>
      </c>
      <c r="D12" s="71">
        <v>1224210.1299999999</v>
      </c>
      <c r="E12" s="71">
        <v>0</v>
      </c>
      <c r="F12" s="72">
        <v>47888.799999999996</v>
      </c>
      <c r="G12" s="72">
        <v>6611.59</v>
      </c>
      <c r="H12" s="71">
        <v>100856.21</v>
      </c>
      <c r="I12" s="72">
        <v>168667.19</v>
      </c>
      <c r="J12" s="71">
        <v>0</v>
      </c>
      <c r="K12" s="72">
        <v>55871.8</v>
      </c>
      <c r="L12" s="71">
        <v>0</v>
      </c>
      <c r="M12" s="71">
        <v>13186.66</v>
      </c>
      <c r="N12" s="72">
        <v>3101.52</v>
      </c>
      <c r="O12" s="72">
        <v>0</v>
      </c>
      <c r="P12" s="72">
        <v>27046.129999999997</v>
      </c>
      <c r="Q12" s="72">
        <f>SUM(B12:P12)</f>
        <v>6182209.459999999</v>
      </c>
    </row>
    <row r="13" spans="1:24" ht="17.25" customHeight="1" x14ac:dyDescent="0.25">
      <c r="A13" s="73" t="s">
        <v>357</v>
      </c>
      <c r="B13" s="74">
        <v>720698.76</v>
      </c>
      <c r="C13" s="74">
        <v>0</v>
      </c>
      <c r="D13" s="74">
        <v>194553.27000000002</v>
      </c>
      <c r="E13" s="74">
        <v>0</v>
      </c>
      <c r="F13" s="75">
        <v>7608.9800000000005</v>
      </c>
      <c r="G13" s="75">
        <v>1050.3700000000001</v>
      </c>
      <c r="H13" s="74">
        <v>16033.000000000002</v>
      </c>
      <c r="I13" s="75">
        <v>26771.9</v>
      </c>
      <c r="J13" s="74">
        <v>0</v>
      </c>
      <c r="K13" s="75">
        <v>20609.23</v>
      </c>
      <c r="L13" s="74">
        <v>0</v>
      </c>
      <c r="M13" s="74">
        <v>2095.46</v>
      </c>
      <c r="N13" s="75">
        <v>493.39</v>
      </c>
      <c r="O13" s="75">
        <v>0</v>
      </c>
      <c r="P13" s="75">
        <v>4298.68</v>
      </c>
      <c r="Q13" s="75">
        <f>SUM(B13:P13)</f>
        <v>994213.04</v>
      </c>
    </row>
    <row r="14" spans="1:24" ht="17.25" customHeight="1" x14ac:dyDescent="0.25">
      <c r="A14" s="70" t="s">
        <v>358</v>
      </c>
      <c r="B14" s="71">
        <v>960780.40000000014</v>
      </c>
      <c r="C14" s="71">
        <v>0</v>
      </c>
      <c r="D14" s="71">
        <v>348493.66000000003</v>
      </c>
      <c r="E14" s="71">
        <v>0</v>
      </c>
      <c r="F14" s="72">
        <v>10143.209999999999</v>
      </c>
      <c r="G14" s="72">
        <v>1400.15</v>
      </c>
      <c r="H14" s="71">
        <v>21375.09</v>
      </c>
      <c r="I14" s="72">
        <v>35681.089999999997</v>
      </c>
      <c r="J14" s="71">
        <v>0</v>
      </c>
      <c r="K14" s="72">
        <v>32043.579999999998</v>
      </c>
      <c r="L14" s="71">
        <v>0</v>
      </c>
      <c r="M14" s="71">
        <v>2793.45</v>
      </c>
      <c r="N14" s="72">
        <v>657.88</v>
      </c>
      <c r="O14" s="72">
        <v>0</v>
      </c>
      <c r="P14" s="72">
        <v>5730.74</v>
      </c>
      <c r="Q14" s="72">
        <f t="shared" ref="Q14:Q58" si="0">SUM(B14:P14)</f>
        <v>1419099.25</v>
      </c>
    </row>
    <row r="15" spans="1:24" ht="17.25" customHeight="1" x14ac:dyDescent="0.25">
      <c r="A15" s="73" t="s">
        <v>359</v>
      </c>
      <c r="B15" s="74">
        <v>1857898.56</v>
      </c>
      <c r="C15" s="74">
        <v>0</v>
      </c>
      <c r="D15" s="74">
        <v>673895.81</v>
      </c>
      <c r="E15" s="74">
        <v>0</v>
      </c>
      <c r="F15" s="75">
        <v>19614.32</v>
      </c>
      <c r="G15" s="75">
        <v>2707.53</v>
      </c>
      <c r="H15" s="74">
        <v>41333.839999999997</v>
      </c>
      <c r="I15" s="75">
        <v>68997.919999999998</v>
      </c>
      <c r="J15" s="74">
        <v>0</v>
      </c>
      <c r="K15" s="75">
        <v>61963.91</v>
      </c>
      <c r="L15" s="74">
        <v>0</v>
      </c>
      <c r="M15" s="74">
        <v>5401.8</v>
      </c>
      <c r="N15" s="75">
        <v>1272.1500000000001</v>
      </c>
      <c r="O15" s="75">
        <v>0</v>
      </c>
      <c r="P15" s="75">
        <v>11081.76</v>
      </c>
      <c r="Q15" s="75">
        <f t="shared" si="0"/>
        <v>2744167.5999999992</v>
      </c>
    </row>
    <row r="16" spans="1:24" ht="17.25" customHeight="1" x14ac:dyDescent="0.25">
      <c r="A16" s="70" t="s">
        <v>360</v>
      </c>
      <c r="B16" s="71">
        <v>1271324.0999999999</v>
      </c>
      <c r="C16" s="71">
        <v>0</v>
      </c>
      <c r="D16" s="71">
        <v>343189.93</v>
      </c>
      <c r="E16" s="71">
        <v>0</v>
      </c>
      <c r="F16" s="72">
        <v>13421.04</v>
      </c>
      <c r="G16" s="72">
        <v>1852.56</v>
      </c>
      <c r="H16" s="71">
        <v>28285.449999999997</v>
      </c>
      <c r="I16" s="72">
        <v>47201.770000000004</v>
      </c>
      <c r="J16" s="71">
        <v>0</v>
      </c>
      <c r="K16" s="72">
        <v>39545.43</v>
      </c>
      <c r="L16" s="71">
        <v>0</v>
      </c>
      <c r="M16" s="71">
        <v>3696.25</v>
      </c>
      <c r="N16" s="72">
        <v>870.68000000000006</v>
      </c>
      <c r="O16" s="72">
        <v>0</v>
      </c>
      <c r="P16" s="72">
        <v>7583.1399999999994</v>
      </c>
      <c r="Q16" s="72">
        <f t="shared" si="0"/>
        <v>1756970.3499999996</v>
      </c>
    </row>
    <row r="17" spans="1:17" ht="17.25" customHeight="1" x14ac:dyDescent="0.25">
      <c r="A17" s="73" t="s">
        <v>361</v>
      </c>
      <c r="B17" s="74">
        <v>2325831.5499999998</v>
      </c>
      <c r="C17" s="74">
        <v>0</v>
      </c>
      <c r="D17" s="74">
        <v>627842.43000000005</v>
      </c>
      <c r="E17" s="74">
        <v>0</v>
      </c>
      <c r="F17" s="75">
        <v>24551.02</v>
      </c>
      <c r="G17" s="75">
        <v>3388.7200000000003</v>
      </c>
      <c r="H17" s="74">
        <v>51751.920000000006</v>
      </c>
      <c r="I17" s="75">
        <v>86313.55</v>
      </c>
      <c r="J17" s="74">
        <v>0</v>
      </c>
      <c r="K17" s="75">
        <v>68094.849999999991</v>
      </c>
      <c r="L17" s="74">
        <v>0</v>
      </c>
      <c r="M17" s="74">
        <v>6761.8300000000008</v>
      </c>
      <c r="N17" s="75">
        <v>1593.4299999999998</v>
      </c>
      <c r="O17" s="75">
        <v>0</v>
      </c>
      <c r="P17" s="75">
        <v>13873.39</v>
      </c>
      <c r="Q17" s="75">
        <f t="shared" si="0"/>
        <v>3210002.6900000004</v>
      </c>
    </row>
    <row r="18" spans="1:17" ht="17.25" customHeight="1" x14ac:dyDescent="0.25">
      <c r="A18" s="70" t="s">
        <v>362</v>
      </c>
      <c r="B18" s="71">
        <v>1447977.8199999998</v>
      </c>
      <c r="C18" s="71">
        <v>0</v>
      </c>
      <c r="D18" s="71">
        <v>390871.77</v>
      </c>
      <c r="E18" s="71">
        <v>0</v>
      </c>
      <c r="F18" s="72">
        <v>15284.57</v>
      </c>
      <c r="G18" s="72">
        <v>2109.69</v>
      </c>
      <c r="H18" s="71">
        <v>32218.850000000002</v>
      </c>
      <c r="I18" s="72">
        <v>53735.66</v>
      </c>
      <c r="J18" s="71">
        <v>0</v>
      </c>
      <c r="K18" s="72">
        <v>42393.369999999995</v>
      </c>
      <c r="L18" s="71">
        <v>0</v>
      </c>
      <c r="M18" s="71">
        <v>4209.66</v>
      </c>
      <c r="N18" s="72">
        <v>992.01</v>
      </c>
      <c r="O18" s="72">
        <v>0</v>
      </c>
      <c r="P18" s="72">
        <v>8637.07</v>
      </c>
      <c r="Q18" s="72">
        <f t="shared" si="0"/>
        <v>1998430.47</v>
      </c>
    </row>
    <row r="19" spans="1:17" ht="17.25" customHeight="1" x14ac:dyDescent="0.25">
      <c r="A19" s="73" t="s">
        <v>363</v>
      </c>
      <c r="B19" s="74">
        <v>1491939.2</v>
      </c>
      <c r="C19" s="74">
        <v>0</v>
      </c>
      <c r="D19" s="74">
        <v>402738.85000000003</v>
      </c>
      <c r="E19" s="74">
        <v>0</v>
      </c>
      <c r="F19" s="75">
        <v>15748.61</v>
      </c>
      <c r="G19" s="75">
        <v>2173.7399999999998</v>
      </c>
      <c r="H19" s="74">
        <v>33197.040000000001</v>
      </c>
      <c r="I19" s="75">
        <v>55367.119999999995</v>
      </c>
      <c r="J19" s="74">
        <v>0</v>
      </c>
      <c r="K19" s="75">
        <v>43680.45</v>
      </c>
      <c r="L19" s="74">
        <v>0</v>
      </c>
      <c r="M19" s="74">
        <v>4337.4800000000005</v>
      </c>
      <c r="N19" s="75">
        <v>1022.1299999999999</v>
      </c>
      <c r="O19" s="75">
        <v>0</v>
      </c>
      <c r="P19" s="75">
        <v>8899.2900000000009</v>
      </c>
      <c r="Q19" s="75">
        <f t="shared" si="0"/>
        <v>2059103.91</v>
      </c>
    </row>
    <row r="20" spans="1:17" ht="17.25" customHeight="1" x14ac:dyDescent="0.25">
      <c r="A20" s="70" t="s">
        <v>364</v>
      </c>
      <c r="B20" s="71">
        <v>1563730.1700000002</v>
      </c>
      <c r="C20" s="71">
        <v>0</v>
      </c>
      <c r="D20" s="71">
        <v>422121.24</v>
      </c>
      <c r="E20" s="71">
        <v>0</v>
      </c>
      <c r="F20" s="72">
        <v>16507.18</v>
      </c>
      <c r="G20" s="72">
        <v>2278.5</v>
      </c>
      <c r="H20" s="71">
        <v>34792.75</v>
      </c>
      <c r="I20" s="72">
        <v>58045.099999999991</v>
      </c>
      <c r="J20" s="71">
        <v>0</v>
      </c>
      <c r="K20" s="72">
        <v>49562.400000000001</v>
      </c>
      <c r="L20" s="71">
        <v>0</v>
      </c>
      <c r="M20" s="71">
        <v>4546.3</v>
      </c>
      <c r="N20" s="72">
        <v>1071.1199999999999</v>
      </c>
      <c r="O20" s="72">
        <v>0</v>
      </c>
      <c r="P20" s="72">
        <v>9327.39</v>
      </c>
      <c r="Q20" s="72">
        <f t="shared" si="0"/>
        <v>2161982.15</v>
      </c>
    </row>
    <row r="21" spans="1:17" ht="17.25" customHeight="1" x14ac:dyDescent="0.25">
      <c r="A21" s="73" t="s">
        <v>365</v>
      </c>
      <c r="B21" s="74">
        <v>1611779.44</v>
      </c>
      <c r="C21" s="74">
        <v>0</v>
      </c>
      <c r="D21" s="74">
        <v>435101.28</v>
      </c>
      <c r="E21" s="74">
        <v>0</v>
      </c>
      <c r="F21" s="75">
        <v>17016.82</v>
      </c>
      <c r="G21" s="75">
        <v>2349.0299999999997</v>
      </c>
      <c r="H21" s="74">
        <v>35856.379999999997</v>
      </c>
      <c r="I21" s="75">
        <v>59872.990000000005</v>
      </c>
      <c r="J21" s="74">
        <v>0</v>
      </c>
      <c r="K21" s="75">
        <v>40564.270000000004</v>
      </c>
      <c r="L21" s="74">
        <v>0</v>
      </c>
      <c r="M21" s="74">
        <v>4686.33</v>
      </c>
      <c r="N21" s="75">
        <v>1103.42</v>
      </c>
      <c r="O21" s="75">
        <v>0</v>
      </c>
      <c r="P21" s="75">
        <v>9613.5999999999985</v>
      </c>
      <c r="Q21" s="75">
        <f t="shared" si="0"/>
        <v>2217943.5600000005</v>
      </c>
    </row>
    <row r="22" spans="1:17" ht="17.25" customHeight="1" x14ac:dyDescent="0.25">
      <c r="A22" s="70" t="s">
        <v>366</v>
      </c>
      <c r="B22" s="71">
        <v>442583.93</v>
      </c>
      <c r="C22" s="71">
        <v>0</v>
      </c>
      <c r="D22" s="71">
        <v>119470.76000000001</v>
      </c>
      <c r="E22" s="71">
        <v>0</v>
      </c>
      <c r="F22" s="72">
        <v>4671.3700000000008</v>
      </c>
      <c r="G22" s="72">
        <v>644.7399999999999</v>
      </c>
      <c r="H22" s="71">
        <v>9848.93</v>
      </c>
      <c r="I22" s="72">
        <v>16416.3</v>
      </c>
      <c r="J22" s="71">
        <v>0</v>
      </c>
      <c r="K22" s="72">
        <v>14940</v>
      </c>
      <c r="L22" s="71">
        <v>0</v>
      </c>
      <c r="M22" s="71">
        <v>1286.6399999999999</v>
      </c>
      <c r="N22" s="72">
        <v>303.34000000000003</v>
      </c>
      <c r="O22" s="72">
        <v>0</v>
      </c>
      <c r="P22" s="72">
        <v>2640.05</v>
      </c>
      <c r="Q22" s="72">
        <f t="shared" si="0"/>
        <v>612806.06000000006</v>
      </c>
    </row>
    <row r="23" spans="1:17" ht="17.25" customHeight="1" x14ac:dyDescent="0.25">
      <c r="A23" s="73" t="s">
        <v>367</v>
      </c>
      <c r="B23" s="74">
        <v>1236566.8600000001</v>
      </c>
      <c r="C23" s="74">
        <v>0</v>
      </c>
      <c r="D23" s="74">
        <v>466891.85</v>
      </c>
      <c r="E23" s="74">
        <v>0</v>
      </c>
      <c r="F23" s="75">
        <v>13052.329999999998</v>
      </c>
      <c r="G23" s="75">
        <v>1801.5299999999997</v>
      </c>
      <c r="H23" s="74">
        <v>27516.19</v>
      </c>
      <c r="I23" s="75">
        <v>45878.51</v>
      </c>
      <c r="J23" s="74">
        <v>0</v>
      </c>
      <c r="K23" s="75">
        <v>37360.33</v>
      </c>
      <c r="L23" s="74">
        <v>0</v>
      </c>
      <c r="M23" s="74">
        <v>3594.95</v>
      </c>
      <c r="N23" s="75">
        <v>847.34</v>
      </c>
      <c r="O23" s="75">
        <v>0</v>
      </c>
      <c r="P23" s="75">
        <v>7376.12</v>
      </c>
      <c r="Q23" s="75">
        <f t="shared" si="0"/>
        <v>1840886.0100000002</v>
      </c>
    </row>
    <row r="24" spans="1:17" ht="17.25" customHeight="1" x14ac:dyDescent="0.25">
      <c r="A24" s="70" t="s">
        <v>368</v>
      </c>
      <c r="B24" s="71">
        <v>2192461.81</v>
      </c>
      <c r="C24" s="71">
        <v>0</v>
      </c>
      <c r="D24" s="71">
        <v>827810.08</v>
      </c>
      <c r="E24" s="71">
        <v>0</v>
      </c>
      <c r="F24" s="72">
        <v>23142.09</v>
      </c>
      <c r="G24" s="72">
        <v>3194.16</v>
      </c>
      <c r="H24" s="71">
        <v>48786.84</v>
      </c>
      <c r="I24" s="72">
        <v>81343.679999999993</v>
      </c>
      <c r="J24" s="71">
        <v>0</v>
      </c>
      <c r="K24" s="72">
        <v>66240.72</v>
      </c>
      <c r="L24" s="71">
        <v>0</v>
      </c>
      <c r="M24" s="71">
        <v>6373.9299999999994</v>
      </c>
      <c r="N24" s="72">
        <v>1502.3400000000001</v>
      </c>
      <c r="O24" s="72">
        <v>0</v>
      </c>
      <c r="P24" s="72">
        <v>13078.029999999999</v>
      </c>
      <c r="Q24" s="72">
        <f t="shared" si="0"/>
        <v>3263933.68</v>
      </c>
    </row>
    <row r="25" spans="1:17" ht="17.25" customHeight="1" x14ac:dyDescent="0.25">
      <c r="A25" s="73" t="s">
        <v>369</v>
      </c>
      <c r="B25" s="74">
        <v>1418313.42</v>
      </c>
      <c r="C25" s="74">
        <v>0</v>
      </c>
      <c r="D25" s="74">
        <v>535514.08000000007</v>
      </c>
      <c r="E25" s="74">
        <v>0</v>
      </c>
      <c r="F25" s="75">
        <v>14970.72</v>
      </c>
      <c r="G25" s="75">
        <v>2066.31</v>
      </c>
      <c r="H25" s="74">
        <v>31560.42</v>
      </c>
      <c r="I25" s="75">
        <v>52621.59</v>
      </c>
      <c r="J25" s="74">
        <v>0</v>
      </c>
      <c r="K25" s="75">
        <v>42851.42</v>
      </c>
      <c r="L25" s="74">
        <v>0</v>
      </c>
      <c r="M25" s="74">
        <v>4123.33</v>
      </c>
      <c r="N25" s="75">
        <v>971.86999999999989</v>
      </c>
      <c r="O25" s="75">
        <v>49026</v>
      </c>
      <c r="P25" s="75">
        <v>8460.24</v>
      </c>
      <c r="Q25" s="75">
        <f t="shared" si="0"/>
        <v>2160479.4000000004</v>
      </c>
    </row>
    <row r="26" spans="1:17" ht="17.25" customHeight="1" x14ac:dyDescent="0.25">
      <c r="A26" s="70" t="s">
        <v>370</v>
      </c>
      <c r="B26" s="71">
        <v>1444770.21</v>
      </c>
      <c r="C26" s="71">
        <v>0</v>
      </c>
      <c r="D26" s="71">
        <v>545503.39</v>
      </c>
      <c r="E26" s="71">
        <v>0</v>
      </c>
      <c r="F26" s="72">
        <v>15249.97</v>
      </c>
      <c r="G26" s="72">
        <v>2104.8599999999997</v>
      </c>
      <c r="H26" s="71">
        <v>32149.15</v>
      </c>
      <c r="I26" s="72">
        <v>53603.170000000006</v>
      </c>
      <c r="J26" s="71">
        <v>0</v>
      </c>
      <c r="K26" s="72">
        <v>43650.759999999995</v>
      </c>
      <c r="L26" s="71">
        <v>0</v>
      </c>
      <c r="M26" s="71">
        <v>4200.25</v>
      </c>
      <c r="N26" s="72">
        <v>990</v>
      </c>
      <c r="O26" s="72">
        <v>0</v>
      </c>
      <c r="P26" s="72">
        <v>8618.0499999999993</v>
      </c>
      <c r="Q26" s="72">
        <f t="shared" si="0"/>
        <v>2150839.8099999996</v>
      </c>
    </row>
    <row r="27" spans="1:17" ht="17.25" customHeight="1" x14ac:dyDescent="0.25">
      <c r="A27" s="73" t="s">
        <v>371</v>
      </c>
      <c r="B27" s="74">
        <v>1904011.1600000001</v>
      </c>
      <c r="C27" s="74">
        <v>0</v>
      </c>
      <c r="D27" s="74">
        <v>514003.35</v>
      </c>
      <c r="E27" s="74">
        <v>0</v>
      </c>
      <c r="F27" s="75">
        <v>20105.72</v>
      </c>
      <c r="G27" s="75">
        <v>2775.7100000000005</v>
      </c>
      <c r="H27" s="74">
        <v>42349.41</v>
      </c>
      <c r="I27" s="75">
        <v>70794.149999999994</v>
      </c>
      <c r="J27" s="74">
        <v>0</v>
      </c>
      <c r="K27" s="75">
        <v>52268.7</v>
      </c>
      <c r="L27" s="74">
        <v>0</v>
      </c>
      <c r="M27" s="74">
        <v>5536.48</v>
      </c>
      <c r="N27" s="75">
        <v>1302.5700000000002</v>
      </c>
      <c r="O27" s="75">
        <v>0</v>
      </c>
      <c r="P27" s="75">
        <v>11356.060000000001</v>
      </c>
      <c r="Q27" s="75">
        <f t="shared" si="0"/>
        <v>2624503.3100000005</v>
      </c>
    </row>
    <row r="28" spans="1:17" ht="17.25" customHeight="1" x14ac:dyDescent="0.25">
      <c r="A28" s="70" t="s">
        <v>372</v>
      </c>
      <c r="B28" s="71">
        <v>1023667.1799999999</v>
      </c>
      <c r="C28" s="71">
        <v>0</v>
      </c>
      <c r="D28" s="71">
        <v>276337.88</v>
      </c>
      <c r="E28" s="71">
        <v>0</v>
      </c>
      <c r="F28" s="72">
        <v>10807.15</v>
      </c>
      <c r="G28" s="72">
        <v>1491.8</v>
      </c>
      <c r="H28" s="71">
        <v>22774.129999999997</v>
      </c>
      <c r="I28" s="72">
        <v>38016.9</v>
      </c>
      <c r="J28" s="71">
        <v>0</v>
      </c>
      <c r="K28" s="72">
        <v>29384.17</v>
      </c>
      <c r="L28" s="71">
        <v>0</v>
      </c>
      <c r="M28" s="71">
        <v>2976.29</v>
      </c>
      <c r="N28" s="72">
        <v>700.93000000000006</v>
      </c>
      <c r="O28" s="72">
        <v>0</v>
      </c>
      <c r="P28" s="72">
        <v>6105.85</v>
      </c>
      <c r="Q28" s="72">
        <f t="shared" si="0"/>
        <v>1412262.2799999998</v>
      </c>
    </row>
    <row r="29" spans="1:17" ht="17.25" customHeight="1" x14ac:dyDescent="0.25">
      <c r="A29" s="73" t="s">
        <v>373</v>
      </c>
      <c r="B29" s="74">
        <v>746366.51</v>
      </c>
      <c r="C29" s="74">
        <v>0</v>
      </c>
      <c r="D29" s="74">
        <v>201480.85000000003</v>
      </c>
      <c r="E29" s="74">
        <v>0</v>
      </c>
      <c r="F29" s="75">
        <v>7879.6</v>
      </c>
      <c r="G29" s="75">
        <v>1087.69</v>
      </c>
      <c r="H29" s="74">
        <v>16604.849999999999</v>
      </c>
      <c r="I29" s="75">
        <v>27718.52</v>
      </c>
      <c r="J29" s="74">
        <v>0</v>
      </c>
      <c r="K29" s="75">
        <v>21424.309999999998</v>
      </c>
      <c r="L29" s="74">
        <v>0</v>
      </c>
      <c r="M29" s="74">
        <v>2170.0500000000002</v>
      </c>
      <c r="N29" s="75">
        <v>511.04999999999995</v>
      </c>
      <c r="O29" s="75">
        <v>0</v>
      </c>
      <c r="P29" s="75">
        <v>4451.84</v>
      </c>
      <c r="Q29" s="75">
        <f t="shared" si="0"/>
        <v>1029695.2700000001</v>
      </c>
    </row>
    <row r="30" spans="1:17" ht="17.25" customHeight="1" x14ac:dyDescent="0.25">
      <c r="A30" s="70" t="s">
        <v>374</v>
      </c>
      <c r="B30" s="71">
        <v>619442.82000000007</v>
      </c>
      <c r="C30" s="71">
        <v>0</v>
      </c>
      <c r="D30" s="71">
        <v>167217.93</v>
      </c>
      <c r="E30" s="71">
        <v>0</v>
      </c>
      <c r="F30" s="72">
        <v>6539.630000000001</v>
      </c>
      <c r="G30" s="72">
        <v>902.72</v>
      </c>
      <c r="H30" s="71">
        <v>13781.11</v>
      </c>
      <c r="I30" s="72">
        <v>23004.829999999998</v>
      </c>
      <c r="J30" s="71">
        <v>0</v>
      </c>
      <c r="K30" s="72">
        <v>17781</v>
      </c>
      <c r="L30" s="71">
        <v>0</v>
      </c>
      <c r="M30" s="71">
        <v>1801.02</v>
      </c>
      <c r="N30" s="72">
        <v>424.15000000000003</v>
      </c>
      <c r="O30" s="72">
        <v>0</v>
      </c>
      <c r="P30" s="72">
        <v>3694.77</v>
      </c>
      <c r="Q30" s="72">
        <f t="shared" si="0"/>
        <v>854589.98</v>
      </c>
    </row>
    <row r="31" spans="1:17" ht="17.25" customHeight="1" x14ac:dyDescent="0.25">
      <c r="A31" s="73" t="s">
        <v>375</v>
      </c>
      <c r="B31" s="74">
        <v>1110582.31</v>
      </c>
      <c r="C31" s="74">
        <v>0</v>
      </c>
      <c r="D31" s="74">
        <v>299800.52</v>
      </c>
      <c r="E31" s="74">
        <v>0</v>
      </c>
      <c r="F31" s="75">
        <v>11724.739999999998</v>
      </c>
      <c r="G31" s="75">
        <v>1618.47</v>
      </c>
      <c r="H31" s="74">
        <v>24707.78</v>
      </c>
      <c r="I31" s="75">
        <v>41244.75</v>
      </c>
      <c r="J31" s="74">
        <v>0</v>
      </c>
      <c r="K31" s="75">
        <v>31879.059999999998</v>
      </c>
      <c r="L31" s="74">
        <v>0</v>
      </c>
      <c r="M31" s="74">
        <v>3229</v>
      </c>
      <c r="N31" s="75">
        <v>760.44</v>
      </c>
      <c r="O31" s="75">
        <v>0</v>
      </c>
      <c r="P31" s="75">
        <v>6624.26</v>
      </c>
      <c r="Q31" s="75">
        <f t="shared" si="0"/>
        <v>1532171.33</v>
      </c>
    </row>
    <row r="32" spans="1:17" ht="17.25" customHeight="1" x14ac:dyDescent="0.25">
      <c r="A32" s="70" t="s">
        <v>376</v>
      </c>
      <c r="B32" s="71">
        <v>678765.84000000008</v>
      </c>
      <c r="C32" s="71">
        <v>0</v>
      </c>
      <c r="D32" s="71">
        <v>183232.12</v>
      </c>
      <c r="E32" s="71">
        <v>0</v>
      </c>
      <c r="F32" s="72">
        <v>7165.92</v>
      </c>
      <c r="G32" s="72">
        <v>989.17</v>
      </c>
      <c r="H32" s="71">
        <v>15100.9</v>
      </c>
      <c r="I32" s="72">
        <v>25207.969999999998</v>
      </c>
      <c r="J32" s="71">
        <v>0</v>
      </c>
      <c r="K32" s="72">
        <v>19483.84</v>
      </c>
      <c r="L32" s="71">
        <v>0</v>
      </c>
      <c r="M32" s="71">
        <v>1973.5</v>
      </c>
      <c r="N32" s="72">
        <v>464.76</v>
      </c>
      <c r="O32" s="72">
        <v>0</v>
      </c>
      <c r="P32" s="72">
        <v>4048.62</v>
      </c>
      <c r="Q32" s="72">
        <f t="shared" si="0"/>
        <v>936432.64000000013</v>
      </c>
    </row>
    <row r="33" spans="1:17" ht="17.25" customHeight="1" x14ac:dyDescent="0.25">
      <c r="A33" s="73" t="s">
        <v>377</v>
      </c>
      <c r="B33" s="74">
        <v>707450.89</v>
      </c>
      <c r="C33" s="74">
        <v>0</v>
      </c>
      <c r="D33" s="74">
        <v>190982.94999999998</v>
      </c>
      <c r="E33" s="74">
        <v>0</v>
      </c>
      <c r="F33" s="75">
        <v>7470.6500000000005</v>
      </c>
      <c r="G33" s="75">
        <v>1031.3900000000001</v>
      </c>
      <c r="H33" s="74">
        <v>15734.8</v>
      </c>
      <c r="I33" s="75">
        <v>26307.950000000004</v>
      </c>
      <c r="J33" s="74">
        <v>0</v>
      </c>
      <c r="K33" s="75">
        <v>19102.95</v>
      </c>
      <c r="L33" s="74">
        <v>0</v>
      </c>
      <c r="M33" s="74">
        <v>2057.15</v>
      </c>
      <c r="N33" s="75">
        <v>483.93</v>
      </c>
      <c r="O33" s="75">
        <v>0</v>
      </c>
      <c r="P33" s="75">
        <v>4219.41</v>
      </c>
      <c r="Q33" s="75">
        <f t="shared" si="0"/>
        <v>974842.07000000007</v>
      </c>
    </row>
    <row r="34" spans="1:17" ht="17.25" customHeight="1" x14ac:dyDescent="0.25">
      <c r="A34" s="70" t="s">
        <v>378</v>
      </c>
      <c r="B34" s="71">
        <v>88801.37</v>
      </c>
      <c r="C34" s="71">
        <v>0</v>
      </c>
      <c r="D34" s="71">
        <v>23972.75</v>
      </c>
      <c r="E34" s="71">
        <v>0</v>
      </c>
      <c r="F34" s="72">
        <v>937.74</v>
      </c>
      <c r="G34" s="72">
        <v>129.46</v>
      </c>
      <c r="H34" s="71">
        <v>1975.08</v>
      </c>
      <c r="I34" s="72">
        <v>3302.2599999999993</v>
      </c>
      <c r="J34" s="71">
        <v>0</v>
      </c>
      <c r="K34" s="72">
        <v>2397.85</v>
      </c>
      <c r="L34" s="71">
        <v>0</v>
      </c>
      <c r="M34" s="71">
        <v>258.22000000000003</v>
      </c>
      <c r="N34" s="72">
        <v>60.75</v>
      </c>
      <c r="O34" s="72">
        <v>0</v>
      </c>
      <c r="P34" s="72">
        <v>529.64</v>
      </c>
      <c r="Q34" s="72">
        <f t="shared" si="0"/>
        <v>122365.12000000001</v>
      </c>
    </row>
    <row r="35" spans="1:17" ht="17.25" customHeight="1" x14ac:dyDescent="0.25">
      <c r="A35" s="73" t="s">
        <v>379</v>
      </c>
      <c r="B35" s="74">
        <v>112481.74000000002</v>
      </c>
      <c r="C35" s="74">
        <v>0</v>
      </c>
      <c r="D35" s="74">
        <v>30365.49</v>
      </c>
      <c r="E35" s="74">
        <v>0</v>
      </c>
      <c r="F35" s="75">
        <v>1187.8</v>
      </c>
      <c r="G35" s="75">
        <v>163.99</v>
      </c>
      <c r="H35" s="74">
        <v>2501.7599999999998</v>
      </c>
      <c r="I35" s="75">
        <v>4182.8600000000006</v>
      </c>
      <c r="J35" s="74">
        <v>0</v>
      </c>
      <c r="K35" s="75">
        <v>3037.29</v>
      </c>
      <c r="L35" s="74">
        <v>0</v>
      </c>
      <c r="M35" s="74">
        <v>327.07</v>
      </c>
      <c r="N35" s="75">
        <v>76.94</v>
      </c>
      <c r="O35" s="75">
        <v>0</v>
      </c>
      <c r="P35" s="75">
        <v>670.86</v>
      </c>
      <c r="Q35" s="75">
        <f t="shared" si="0"/>
        <v>154995.80000000002</v>
      </c>
    </row>
    <row r="36" spans="1:17" ht="17.25" customHeight="1" x14ac:dyDescent="0.25">
      <c r="A36" s="70" t="s">
        <v>380</v>
      </c>
      <c r="B36" s="71">
        <v>986085.09000000008</v>
      </c>
      <c r="C36" s="71">
        <v>0</v>
      </c>
      <c r="D36" s="71">
        <v>266212.31</v>
      </c>
      <c r="E36" s="71">
        <v>0</v>
      </c>
      <c r="F36" s="72">
        <v>10415.470000000001</v>
      </c>
      <c r="G36" s="72">
        <v>1438.14</v>
      </c>
      <c r="H36" s="71">
        <v>21926.55</v>
      </c>
      <c r="I36" s="72">
        <v>36714.25</v>
      </c>
      <c r="J36" s="71">
        <v>0</v>
      </c>
      <c r="K36" s="72">
        <v>26463.25</v>
      </c>
      <c r="L36" s="71">
        <v>0</v>
      </c>
      <c r="M36" s="71">
        <v>2867.73</v>
      </c>
      <c r="N36" s="72">
        <v>673.9</v>
      </c>
      <c r="O36" s="72">
        <v>0</v>
      </c>
      <c r="P36" s="72">
        <v>5880.84</v>
      </c>
      <c r="Q36" s="72">
        <f t="shared" si="0"/>
        <v>1358677.53</v>
      </c>
    </row>
    <row r="37" spans="1:17" ht="17.25" customHeight="1" x14ac:dyDescent="0.25">
      <c r="A37" s="73" t="s">
        <v>381</v>
      </c>
      <c r="B37" s="74">
        <v>2159467.4900000002</v>
      </c>
      <c r="C37" s="74">
        <v>0</v>
      </c>
      <c r="D37" s="74">
        <v>582943.24</v>
      </c>
      <c r="E37" s="74">
        <v>0</v>
      </c>
      <c r="F37" s="75">
        <v>22797.41</v>
      </c>
      <c r="G37" s="75">
        <v>3146.8700000000003</v>
      </c>
      <c r="H37" s="74">
        <v>48044.540000000008</v>
      </c>
      <c r="I37" s="75">
        <v>80185.299999999988</v>
      </c>
      <c r="J37" s="74">
        <v>0</v>
      </c>
      <c r="K37" s="75">
        <v>61564.36</v>
      </c>
      <c r="L37" s="74">
        <v>0</v>
      </c>
      <c r="M37" s="74">
        <v>6278.52</v>
      </c>
      <c r="N37" s="75">
        <v>1478.83</v>
      </c>
      <c r="O37" s="75">
        <v>0</v>
      </c>
      <c r="P37" s="75">
        <v>12880.630000000001</v>
      </c>
      <c r="Q37" s="75">
        <f t="shared" si="0"/>
        <v>2978787.1900000004</v>
      </c>
    </row>
    <row r="38" spans="1:17" ht="17.25" customHeight="1" x14ac:dyDescent="0.25">
      <c r="A38" s="70" t="s">
        <v>382</v>
      </c>
      <c r="B38" s="71">
        <v>2519741.5699999998</v>
      </c>
      <c r="C38" s="71">
        <v>0</v>
      </c>
      <c r="D38" s="71">
        <v>680198.38</v>
      </c>
      <c r="E38" s="71">
        <v>0</v>
      </c>
      <c r="F38" s="72">
        <v>26600.81</v>
      </c>
      <c r="G38" s="72">
        <v>3671.87</v>
      </c>
      <c r="H38" s="71">
        <v>56060.03</v>
      </c>
      <c r="I38" s="72">
        <v>93562.98</v>
      </c>
      <c r="J38" s="71">
        <v>0</v>
      </c>
      <c r="K38" s="72">
        <v>71835.44</v>
      </c>
      <c r="L38" s="71">
        <v>0</v>
      </c>
      <c r="M38" s="71">
        <v>7325.99</v>
      </c>
      <c r="N38" s="72">
        <v>1725.55</v>
      </c>
      <c r="O38" s="72">
        <v>0</v>
      </c>
      <c r="P38" s="72">
        <v>15029.57</v>
      </c>
      <c r="Q38" s="72">
        <f t="shared" si="0"/>
        <v>3475752.1899999995</v>
      </c>
    </row>
    <row r="39" spans="1:17" ht="17.25" customHeight="1" x14ac:dyDescent="0.25">
      <c r="A39" s="73" t="s">
        <v>383</v>
      </c>
      <c r="B39" s="74">
        <v>420359.54000000004</v>
      </c>
      <c r="C39" s="74">
        <v>0</v>
      </c>
      <c r="D39" s="74">
        <v>113476.06999999999</v>
      </c>
      <c r="E39" s="74">
        <v>0</v>
      </c>
      <c r="F39" s="75">
        <v>4437.9799999999996</v>
      </c>
      <c r="G39" s="75">
        <v>612.62</v>
      </c>
      <c r="H39" s="74">
        <v>9351.7099999999991</v>
      </c>
      <c r="I39" s="75">
        <v>15613.470000000001</v>
      </c>
      <c r="J39" s="74">
        <v>0</v>
      </c>
      <c r="K39" s="75">
        <v>11717.04</v>
      </c>
      <c r="L39" s="74">
        <v>0</v>
      </c>
      <c r="M39" s="74">
        <v>1222.21</v>
      </c>
      <c r="N39" s="75">
        <v>287.8</v>
      </c>
      <c r="O39" s="75">
        <v>0</v>
      </c>
      <c r="P39" s="75">
        <v>2507.2799999999997</v>
      </c>
      <c r="Q39" s="75">
        <f t="shared" si="0"/>
        <v>579585.72</v>
      </c>
    </row>
    <row r="40" spans="1:17" ht="17.25" customHeight="1" x14ac:dyDescent="0.25">
      <c r="A40" s="70" t="s">
        <v>384</v>
      </c>
      <c r="B40" s="71">
        <v>814446.62000000011</v>
      </c>
      <c r="C40" s="71">
        <v>0</v>
      </c>
      <c r="D40" s="71">
        <v>219859.89</v>
      </c>
      <c r="E40" s="71">
        <v>0</v>
      </c>
      <c r="F40" s="72">
        <v>8598.58</v>
      </c>
      <c r="G40" s="72">
        <v>1186.96</v>
      </c>
      <c r="H40" s="71">
        <v>18118.95</v>
      </c>
      <c r="I40" s="72">
        <v>30251.119999999995</v>
      </c>
      <c r="J40" s="71">
        <v>0</v>
      </c>
      <c r="K40" s="72">
        <v>22701.759999999998</v>
      </c>
      <c r="L40" s="71">
        <v>0</v>
      </c>
      <c r="M40" s="71">
        <v>2368.0299999999997</v>
      </c>
      <c r="N40" s="72">
        <v>557.61</v>
      </c>
      <c r="O40" s="72">
        <v>0</v>
      </c>
      <c r="P40" s="72">
        <v>4857.87</v>
      </c>
      <c r="Q40" s="72">
        <f t="shared" si="0"/>
        <v>1122947.3900000004</v>
      </c>
    </row>
    <row r="41" spans="1:17" ht="17.25" customHeight="1" x14ac:dyDescent="0.25">
      <c r="A41" s="73" t="s">
        <v>385</v>
      </c>
      <c r="B41" s="74">
        <v>248394.28999999998</v>
      </c>
      <c r="C41" s="74">
        <v>0</v>
      </c>
      <c r="D41" s="74">
        <v>67054.040000000008</v>
      </c>
      <c r="E41" s="74">
        <v>0</v>
      </c>
      <c r="F41" s="75">
        <v>2622.44</v>
      </c>
      <c r="G41" s="75">
        <v>362</v>
      </c>
      <c r="H41" s="74">
        <v>5526</v>
      </c>
      <c r="I41" s="75">
        <v>9226.15</v>
      </c>
      <c r="J41" s="74">
        <v>0</v>
      </c>
      <c r="K41" s="75">
        <v>6923.7100000000009</v>
      </c>
      <c r="L41" s="74">
        <v>0</v>
      </c>
      <c r="M41" s="74">
        <v>722.2</v>
      </c>
      <c r="N41" s="75">
        <v>170.06</v>
      </c>
      <c r="O41" s="75">
        <v>0</v>
      </c>
      <c r="P41" s="75">
        <v>1481.58</v>
      </c>
      <c r="Q41" s="75">
        <f t="shared" si="0"/>
        <v>342482.47000000003</v>
      </c>
    </row>
    <row r="42" spans="1:17" ht="17.25" customHeight="1" x14ac:dyDescent="0.25">
      <c r="A42" s="70" t="s">
        <v>386</v>
      </c>
      <c r="B42" s="71">
        <v>699803.11</v>
      </c>
      <c r="C42" s="71">
        <v>0</v>
      </c>
      <c r="D42" s="71">
        <v>188911.88</v>
      </c>
      <c r="E42" s="71">
        <v>0</v>
      </c>
      <c r="F42" s="72">
        <v>7388.22</v>
      </c>
      <c r="G42" s="72">
        <v>1019.8799999999999</v>
      </c>
      <c r="H42" s="71">
        <v>15568.48</v>
      </c>
      <c r="I42" s="72">
        <v>25992.9</v>
      </c>
      <c r="J42" s="71">
        <v>0</v>
      </c>
      <c r="K42" s="72">
        <v>19506.199999999997</v>
      </c>
      <c r="L42" s="71">
        <v>0</v>
      </c>
      <c r="M42" s="71">
        <v>2034.69</v>
      </c>
      <c r="N42" s="72">
        <v>479.12</v>
      </c>
      <c r="O42" s="72">
        <v>0</v>
      </c>
      <c r="P42" s="72">
        <v>4174.0599999999995</v>
      </c>
      <c r="Q42" s="72">
        <f t="shared" si="0"/>
        <v>964878.53999999992</v>
      </c>
    </row>
    <row r="43" spans="1:17" ht="17.25" customHeight="1" x14ac:dyDescent="0.25">
      <c r="A43" s="73" t="s">
        <v>387</v>
      </c>
      <c r="B43" s="74">
        <v>2438563.06</v>
      </c>
      <c r="C43" s="74">
        <v>0</v>
      </c>
      <c r="D43" s="74">
        <v>658290.18999999994</v>
      </c>
      <c r="E43" s="74">
        <v>0</v>
      </c>
      <c r="F43" s="75">
        <v>25745.3</v>
      </c>
      <c r="G43" s="75">
        <v>3553.89</v>
      </c>
      <c r="H43" s="74">
        <v>54250.59</v>
      </c>
      <c r="I43" s="75">
        <v>90575.93</v>
      </c>
      <c r="J43" s="74">
        <v>0</v>
      </c>
      <c r="K43" s="75">
        <v>67972.13</v>
      </c>
      <c r="L43" s="74">
        <v>0</v>
      </c>
      <c r="M43" s="74">
        <v>7090.1600000000008</v>
      </c>
      <c r="N43" s="75">
        <v>1669.5700000000002</v>
      </c>
      <c r="O43" s="75">
        <v>0</v>
      </c>
      <c r="P43" s="75">
        <v>14545.130000000001</v>
      </c>
      <c r="Q43" s="75">
        <f t="shared" si="0"/>
        <v>3362255.9499999997</v>
      </c>
    </row>
    <row r="44" spans="1:17" ht="17.25" customHeight="1" x14ac:dyDescent="0.25">
      <c r="A44" s="70" t="s">
        <v>388</v>
      </c>
      <c r="B44" s="71">
        <v>532614.66</v>
      </c>
      <c r="C44" s="71">
        <v>0</v>
      </c>
      <c r="D44" s="71">
        <v>143779.34999999998</v>
      </c>
      <c r="E44" s="71">
        <v>0</v>
      </c>
      <c r="F44" s="72">
        <v>5623.1200000000008</v>
      </c>
      <c r="G44" s="72">
        <v>776.22</v>
      </c>
      <c r="H44" s="71">
        <v>11849.05</v>
      </c>
      <c r="I44" s="72">
        <v>19782.990000000002</v>
      </c>
      <c r="J44" s="71">
        <v>0</v>
      </c>
      <c r="K44" s="72">
        <v>14846.02</v>
      </c>
      <c r="L44" s="71">
        <v>0</v>
      </c>
      <c r="M44" s="71">
        <v>1548.59</v>
      </c>
      <c r="N44" s="72">
        <v>364.65</v>
      </c>
      <c r="O44" s="72">
        <v>0</v>
      </c>
      <c r="P44" s="72">
        <v>3176.85</v>
      </c>
      <c r="Q44" s="72">
        <f t="shared" si="0"/>
        <v>734361.5</v>
      </c>
    </row>
    <row r="45" spans="1:17" ht="17.25" customHeight="1" x14ac:dyDescent="0.25">
      <c r="A45" s="73" t="s">
        <v>389</v>
      </c>
      <c r="B45" s="74">
        <v>77328.66</v>
      </c>
      <c r="C45" s="74">
        <v>0</v>
      </c>
      <c r="D45" s="74">
        <v>37762.67</v>
      </c>
      <c r="E45" s="74">
        <v>0</v>
      </c>
      <c r="F45" s="75">
        <v>1241.5</v>
      </c>
      <c r="G45" s="75">
        <v>78.25</v>
      </c>
      <c r="H45" s="74">
        <v>1761.27</v>
      </c>
      <c r="I45" s="75">
        <v>2712.08</v>
      </c>
      <c r="J45" s="74">
        <v>0</v>
      </c>
      <c r="K45" s="75">
        <v>0</v>
      </c>
      <c r="L45" s="74">
        <v>0</v>
      </c>
      <c r="M45" s="74">
        <v>451.72</v>
      </c>
      <c r="N45" s="75">
        <v>203.19</v>
      </c>
      <c r="O45" s="75">
        <v>0</v>
      </c>
      <c r="P45" s="75">
        <v>1365.62</v>
      </c>
      <c r="Q45" s="75">
        <f t="shared" si="0"/>
        <v>122904.96000000001</v>
      </c>
    </row>
    <row r="46" spans="1:17" ht="17.25" customHeight="1" x14ac:dyDescent="0.25">
      <c r="A46" s="70" t="s">
        <v>390</v>
      </c>
      <c r="B46" s="71">
        <v>3813744.7600000002</v>
      </c>
      <c r="C46" s="71">
        <v>0</v>
      </c>
      <c r="D46" s="71">
        <v>1029491.01</v>
      </c>
      <c r="E46" s="71">
        <v>0</v>
      </c>
      <c r="F46" s="72">
        <v>40256.230000000003</v>
      </c>
      <c r="G46" s="72">
        <v>5556.3799999999992</v>
      </c>
      <c r="H46" s="71">
        <v>84861.41</v>
      </c>
      <c r="I46" s="72">
        <v>141514.76999999999</v>
      </c>
      <c r="J46" s="71">
        <v>0</v>
      </c>
      <c r="K46" s="72">
        <v>112483.9</v>
      </c>
      <c r="L46" s="71">
        <v>0</v>
      </c>
      <c r="M46" s="71">
        <v>11087.48</v>
      </c>
      <c r="N46" s="72">
        <v>2613.04</v>
      </c>
      <c r="O46" s="72">
        <v>174231.41</v>
      </c>
      <c r="P46" s="72">
        <v>22748.81</v>
      </c>
      <c r="Q46" s="72">
        <f t="shared" si="0"/>
        <v>5438589.2000000011</v>
      </c>
    </row>
    <row r="47" spans="1:17" ht="17.25" customHeight="1" x14ac:dyDescent="0.25">
      <c r="A47" s="73" t="s">
        <v>391</v>
      </c>
      <c r="B47" s="74">
        <v>1866349.8900000001</v>
      </c>
      <c r="C47" s="74">
        <v>0</v>
      </c>
      <c r="D47" s="74">
        <v>503806.77</v>
      </c>
      <c r="E47" s="74">
        <v>0</v>
      </c>
      <c r="F47" s="75">
        <v>19700.38</v>
      </c>
      <c r="G47" s="75">
        <v>2719.15</v>
      </c>
      <c r="H47" s="74">
        <v>41529.03</v>
      </c>
      <c r="I47" s="75">
        <v>69253.75</v>
      </c>
      <c r="J47" s="74">
        <v>0</v>
      </c>
      <c r="K47" s="75">
        <v>55046.76</v>
      </c>
      <c r="L47" s="74">
        <v>0</v>
      </c>
      <c r="M47" s="74">
        <v>5425.94</v>
      </c>
      <c r="N47" s="75">
        <v>1278.76</v>
      </c>
      <c r="O47" s="75">
        <v>0</v>
      </c>
      <c r="P47" s="75">
        <v>11132.69</v>
      </c>
      <c r="Q47" s="75">
        <f t="shared" si="0"/>
        <v>2576243.1199999992</v>
      </c>
    </row>
    <row r="48" spans="1:17" ht="17.25" customHeight="1" x14ac:dyDescent="0.25">
      <c r="A48" s="70" t="s">
        <v>392</v>
      </c>
      <c r="B48" s="71">
        <v>1228441.98</v>
      </c>
      <c r="C48" s="71">
        <v>0</v>
      </c>
      <c r="D48" s="71">
        <v>331617.61</v>
      </c>
      <c r="E48" s="71">
        <v>0</v>
      </c>
      <c r="F48" s="72">
        <v>12969.26</v>
      </c>
      <c r="G48" s="72">
        <v>1790.27</v>
      </c>
      <c r="H48" s="71">
        <v>27329.279999999999</v>
      </c>
      <c r="I48" s="72">
        <v>45626.54</v>
      </c>
      <c r="J48" s="71">
        <v>0</v>
      </c>
      <c r="K48" s="72">
        <v>38671.119999999995</v>
      </c>
      <c r="L48" s="71">
        <v>0</v>
      </c>
      <c r="M48" s="71">
        <v>3571.7000000000003</v>
      </c>
      <c r="N48" s="72">
        <v>841.07</v>
      </c>
      <c r="O48" s="72">
        <v>0</v>
      </c>
      <c r="P48" s="72">
        <v>7327.21</v>
      </c>
      <c r="Q48" s="72">
        <f t="shared" si="0"/>
        <v>1698186.04</v>
      </c>
    </row>
    <row r="49" spans="1:17" ht="17.25" customHeight="1" x14ac:dyDescent="0.25">
      <c r="A49" s="73" t="s">
        <v>393</v>
      </c>
      <c r="B49" s="74">
        <v>2592646.81</v>
      </c>
      <c r="C49" s="74">
        <v>0</v>
      </c>
      <c r="D49" s="74">
        <v>699871.61</v>
      </c>
      <c r="E49" s="74">
        <v>0</v>
      </c>
      <c r="F49" s="75">
        <v>27368.560000000001</v>
      </c>
      <c r="G49" s="75">
        <v>3777.69</v>
      </c>
      <c r="H49" s="74">
        <v>57686.349999999991</v>
      </c>
      <c r="I49" s="75">
        <v>96235.26</v>
      </c>
      <c r="J49" s="74">
        <v>0</v>
      </c>
      <c r="K49" s="75">
        <v>82266.739999999991</v>
      </c>
      <c r="L49" s="74">
        <v>0</v>
      </c>
      <c r="M49" s="74">
        <v>7537.68</v>
      </c>
      <c r="N49" s="75">
        <v>1775.95</v>
      </c>
      <c r="O49" s="75">
        <v>0</v>
      </c>
      <c r="P49" s="75">
        <v>15464.74</v>
      </c>
      <c r="Q49" s="75">
        <f t="shared" si="0"/>
        <v>3584631.39</v>
      </c>
    </row>
    <row r="50" spans="1:17" ht="17.25" customHeight="1" x14ac:dyDescent="0.25">
      <c r="A50" s="70" t="s">
        <v>394</v>
      </c>
      <c r="B50" s="71">
        <v>1714569.0899999999</v>
      </c>
      <c r="C50" s="71">
        <v>0</v>
      </c>
      <c r="D50" s="71">
        <v>462889.02</v>
      </c>
      <c r="E50" s="71">
        <v>0</v>
      </c>
      <c r="F50" s="72">
        <v>18112.29</v>
      </c>
      <c r="G50" s="72">
        <v>2501.0600000000004</v>
      </c>
      <c r="H50" s="71">
        <v>38119.980000000003</v>
      </c>
      <c r="I50" s="72">
        <v>63878.590000000004</v>
      </c>
      <c r="J50" s="71">
        <v>0</v>
      </c>
      <c r="K50" s="72">
        <v>49931.409999999996</v>
      </c>
      <c r="L50" s="71">
        <v>0</v>
      </c>
      <c r="M50" s="71">
        <v>4986.6000000000004</v>
      </c>
      <c r="N50" s="72">
        <v>1171.19</v>
      </c>
      <c r="O50" s="72">
        <v>0</v>
      </c>
      <c r="P50" s="72">
        <v>10225.030000000001</v>
      </c>
      <c r="Q50" s="72">
        <f t="shared" si="0"/>
        <v>2366384.2599999998</v>
      </c>
    </row>
    <row r="51" spans="1:17" ht="17.25" customHeight="1" x14ac:dyDescent="0.25">
      <c r="A51" s="73" t="s">
        <v>395</v>
      </c>
      <c r="B51" s="74">
        <v>698200.79999999993</v>
      </c>
      <c r="C51" s="74">
        <v>0</v>
      </c>
      <c r="D51" s="74">
        <v>188496.05</v>
      </c>
      <c r="E51" s="74">
        <v>0</v>
      </c>
      <c r="F51" s="75">
        <v>7375.62</v>
      </c>
      <c r="G51" s="75">
        <v>1018.47</v>
      </c>
      <c r="H51" s="74">
        <v>15523.08</v>
      </c>
      <c r="I51" s="75">
        <v>26012.420000000002</v>
      </c>
      <c r="J51" s="74">
        <v>0</v>
      </c>
      <c r="K51" s="75">
        <v>20332.89</v>
      </c>
      <c r="L51" s="74">
        <v>0</v>
      </c>
      <c r="M51" s="74">
        <v>2030.6399999999999</v>
      </c>
      <c r="N51" s="75">
        <v>476.92999999999995</v>
      </c>
      <c r="O51" s="75">
        <v>0</v>
      </c>
      <c r="P51" s="75">
        <v>4163.8099999999995</v>
      </c>
      <c r="Q51" s="75">
        <f t="shared" si="0"/>
        <v>963630.71</v>
      </c>
    </row>
    <row r="52" spans="1:17" ht="17.25" customHeight="1" x14ac:dyDescent="0.25">
      <c r="A52" s="70" t="s">
        <v>396</v>
      </c>
      <c r="B52" s="71">
        <v>433061.26</v>
      </c>
      <c r="C52" s="71">
        <v>0</v>
      </c>
      <c r="D52" s="71">
        <v>116915.27</v>
      </c>
      <c r="E52" s="71">
        <v>0</v>
      </c>
      <c r="F52" s="72">
        <v>4574.75</v>
      </c>
      <c r="G52" s="72">
        <v>631.71</v>
      </c>
      <c r="H52" s="71">
        <v>9628.25</v>
      </c>
      <c r="I52" s="72">
        <v>16134.289999999999</v>
      </c>
      <c r="J52" s="71">
        <v>0</v>
      </c>
      <c r="K52" s="72">
        <v>12611.53</v>
      </c>
      <c r="L52" s="71">
        <v>0</v>
      </c>
      <c r="M52" s="71">
        <v>1259.51</v>
      </c>
      <c r="N52" s="72">
        <v>295.82</v>
      </c>
      <c r="O52" s="72">
        <v>0</v>
      </c>
      <c r="P52" s="72">
        <v>2582.6099999999997</v>
      </c>
      <c r="Q52" s="72">
        <f t="shared" si="0"/>
        <v>597695</v>
      </c>
    </row>
    <row r="53" spans="1:17" ht="17.25" customHeight="1" x14ac:dyDescent="0.25">
      <c r="A53" s="73" t="s">
        <v>397</v>
      </c>
      <c r="B53" s="74">
        <v>503765.15</v>
      </c>
      <c r="C53" s="74">
        <v>0</v>
      </c>
      <c r="D53" s="74">
        <v>136003.48000000001</v>
      </c>
      <c r="E53" s="74">
        <v>0</v>
      </c>
      <c r="F53" s="75">
        <v>5321.6500000000005</v>
      </c>
      <c r="G53" s="75">
        <v>734.83999999999992</v>
      </c>
      <c r="H53" s="74">
        <v>11200.2</v>
      </c>
      <c r="I53" s="75">
        <v>18768.45</v>
      </c>
      <c r="J53" s="74">
        <v>0</v>
      </c>
      <c r="K53" s="75">
        <v>14670.57</v>
      </c>
      <c r="L53" s="74">
        <v>0</v>
      </c>
      <c r="M53" s="74">
        <v>1465.1399999999999</v>
      </c>
      <c r="N53" s="75">
        <v>344.11</v>
      </c>
      <c r="O53" s="75">
        <v>0</v>
      </c>
      <c r="P53" s="75">
        <v>3004.26</v>
      </c>
      <c r="Q53" s="75">
        <f t="shared" si="0"/>
        <v>695277.84999999986</v>
      </c>
    </row>
    <row r="54" spans="1:17" ht="17.25" customHeight="1" x14ac:dyDescent="0.25">
      <c r="A54" s="70" t="s">
        <v>398</v>
      </c>
      <c r="B54" s="71">
        <v>2665446.5300000003</v>
      </c>
      <c r="C54" s="71">
        <v>0</v>
      </c>
      <c r="D54" s="71">
        <v>719535.67</v>
      </c>
      <c r="E54" s="71">
        <v>0</v>
      </c>
      <c r="F54" s="72">
        <v>28140.2</v>
      </c>
      <c r="G54" s="72">
        <v>3884.45</v>
      </c>
      <c r="H54" s="71">
        <v>59299.05</v>
      </c>
      <c r="I54" s="72">
        <v>98994.94</v>
      </c>
      <c r="J54" s="71">
        <v>0</v>
      </c>
      <c r="K54" s="72">
        <v>78641.350000000006</v>
      </c>
      <c r="L54" s="71">
        <v>0</v>
      </c>
      <c r="M54" s="71">
        <v>7749.77</v>
      </c>
      <c r="N54" s="72">
        <v>1825.02</v>
      </c>
      <c r="O54" s="72">
        <v>0</v>
      </c>
      <c r="P54" s="72">
        <v>15898.470000000001</v>
      </c>
      <c r="Q54" s="72">
        <f t="shared" si="0"/>
        <v>3679415.4500000007</v>
      </c>
    </row>
    <row r="55" spans="1:17" ht="17.25" customHeight="1" x14ac:dyDescent="0.25">
      <c r="A55" s="73" t="s">
        <v>399</v>
      </c>
      <c r="B55" s="74">
        <v>2207730.4500000002</v>
      </c>
      <c r="C55" s="74">
        <v>0</v>
      </c>
      <c r="D55" s="74">
        <v>596009.58000000007</v>
      </c>
      <c r="E55" s="74">
        <v>0</v>
      </c>
      <c r="F55" s="75">
        <v>23316.71</v>
      </c>
      <c r="G55" s="75">
        <v>3219.31</v>
      </c>
      <c r="H55" s="74">
        <v>49096.22</v>
      </c>
      <c r="I55" s="75">
        <v>82156.58</v>
      </c>
      <c r="J55" s="74">
        <v>0</v>
      </c>
      <c r="K55" s="75">
        <v>60952</v>
      </c>
      <c r="L55" s="74">
        <v>0</v>
      </c>
      <c r="M55" s="74">
        <v>6420.17</v>
      </c>
      <c r="N55" s="75">
        <v>1509.38</v>
      </c>
      <c r="O55" s="75">
        <v>0</v>
      </c>
      <c r="P55" s="75">
        <v>13166.91</v>
      </c>
      <c r="Q55" s="75">
        <f t="shared" si="0"/>
        <v>3043577.3100000005</v>
      </c>
    </row>
    <row r="56" spans="1:17" ht="17.25" customHeight="1" x14ac:dyDescent="0.25">
      <c r="A56" s="70" t="s">
        <v>400</v>
      </c>
      <c r="B56" s="71">
        <v>609629.71</v>
      </c>
      <c r="C56" s="71">
        <v>0</v>
      </c>
      <c r="D56" s="71">
        <v>164578.58000000002</v>
      </c>
      <c r="E56" s="71">
        <v>0</v>
      </c>
      <c r="F56" s="72">
        <v>6438.54</v>
      </c>
      <c r="G56" s="72">
        <v>888.96</v>
      </c>
      <c r="H56" s="71">
        <v>13557.14</v>
      </c>
      <c r="I56" s="72">
        <v>22686.240000000002</v>
      </c>
      <c r="J56" s="71">
        <v>0</v>
      </c>
      <c r="K56" s="72">
        <v>16830.93</v>
      </c>
      <c r="L56" s="71">
        <v>0</v>
      </c>
      <c r="M56" s="71">
        <v>1772.84</v>
      </c>
      <c r="N56" s="72">
        <v>416.78999999999996</v>
      </c>
      <c r="O56" s="72">
        <v>0</v>
      </c>
      <c r="P56" s="72">
        <v>3635.83</v>
      </c>
      <c r="Q56" s="72">
        <f t="shared" si="0"/>
        <v>840435.56</v>
      </c>
    </row>
    <row r="57" spans="1:17" ht="17.25" customHeight="1" x14ac:dyDescent="0.25">
      <c r="A57" s="73" t="s">
        <v>401</v>
      </c>
      <c r="B57" s="74">
        <v>200306.90999999997</v>
      </c>
      <c r="C57" s="74">
        <v>0</v>
      </c>
      <c r="D57" s="74">
        <v>54075.82</v>
      </c>
      <c r="E57" s="74">
        <v>0</v>
      </c>
      <c r="F57" s="75">
        <v>2115.52</v>
      </c>
      <c r="G57" s="75">
        <v>292.09000000000003</v>
      </c>
      <c r="H57" s="74">
        <v>4454.49</v>
      </c>
      <c r="I57" s="75">
        <v>7454.05</v>
      </c>
      <c r="J57" s="74">
        <v>0</v>
      </c>
      <c r="K57" s="75">
        <v>5530.16</v>
      </c>
      <c r="L57" s="74">
        <v>0</v>
      </c>
      <c r="M57" s="74">
        <v>582.51</v>
      </c>
      <c r="N57" s="75">
        <v>136.94999999999999</v>
      </c>
      <c r="O57" s="75">
        <v>0</v>
      </c>
      <c r="P57" s="75">
        <v>1194.6300000000001</v>
      </c>
      <c r="Q57" s="75">
        <f t="shared" si="0"/>
        <v>276143.12999999995</v>
      </c>
    </row>
    <row r="58" spans="1:17" ht="17.25" customHeight="1" x14ac:dyDescent="0.25">
      <c r="A58" s="122" t="s">
        <v>402</v>
      </c>
      <c r="B58" s="133">
        <v>849127.08000000007</v>
      </c>
      <c r="C58" s="133">
        <v>0</v>
      </c>
      <c r="D58" s="133">
        <v>229234.45999999996</v>
      </c>
      <c r="E58" s="133">
        <v>0</v>
      </c>
      <c r="F58" s="134">
        <v>8967.9699999999993</v>
      </c>
      <c r="G58" s="134">
        <v>1238.2</v>
      </c>
      <c r="H58" s="133">
        <v>18883.16</v>
      </c>
      <c r="I58" s="134">
        <v>31598.67</v>
      </c>
      <c r="J58" s="133">
        <v>0</v>
      </c>
      <c r="K58" s="134">
        <v>23443.08</v>
      </c>
      <c r="L58" s="133">
        <v>0</v>
      </c>
      <c r="M58" s="133">
        <v>2469.29</v>
      </c>
      <c r="N58" s="134">
        <v>580.53</v>
      </c>
      <c r="O58" s="134">
        <v>0</v>
      </c>
      <c r="P58" s="134">
        <v>5064.2</v>
      </c>
      <c r="Q58" s="134">
        <f t="shared" si="0"/>
        <v>1170606.6399999999</v>
      </c>
    </row>
    <row r="59" spans="1:17" x14ac:dyDescent="0.25">
      <c r="A59" s="123" t="s">
        <v>121</v>
      </c>
      <c r="B59" s="135">
        <f>SUM(B12:B58)</f>
        <v>61792819.989999972</v>
      </c>
      <c r="C59" s="135">
        <f t="shared" ref="C59:Q59" si="1">SUM(C12:C58)</f>
        <v>0</v>
      </c>
      <c r="D59" s="135">
        <f t="shared" si="1"/>
        <v>17636615.319999997</v>
      </c>
      <c r="E59" s="135">
        <f t="shared" si="1"/>
        <v>0</v>
      </c>
      <c r="F59" s="135">
        <f t="shared" si="1"/>
        <v>652818.48999999987</v>
      </c>
      <c r="G59" s="135">
        <f t="shared" si="1"/>
        <v>90023.16</v>
      </c>
      <c r="H59" s="135">
        <f t="shared" si="1"/>
        <v>1374716.69</v>
      </c>
      <c r="I59" s="135">
        <f t="shared" si="1"/>
        <v>2295229.4500000002</v>
      </c>
      <c r="J59" s="135">
        <f t="shared" si="1"/>
        <v>0</v>
      </c>
      <c r="K59" s="135">
        <f t="shared" si="1"/>
        <v>1731074.0399999998</v>
      </c>
      <c r="L59" s="135">
        <f t="shared" si="1"/>
        <v>0</v>
      </c>
      <c r="M59" s="135">
        <f t="shared" si="1"/>
        <v>179892.21000000008</v>
      </c>
      <c r="N59" s="135">
        <f t="shared" si="1"/>
        <v>42453.959999999992</v>
      </c>
      <c r="O59" s="135">
        <f t="shared" si="1"/>
        <v>223257.41</v>
      </c>
      <c r="P59" s="135">
        <f t="shared" si="1"/>
        <v>369473.62000000005</v>
      </c>
      <c r="Q59" s="135">
        <f t="shared" si="1"/>
        <v>86388374.340000004</v>
      </c>
    </row>
    <row r="60" spans="1:17" x14ac:dyDescent="0.25">
      <c r="A60" s="128"/>
      <c r="B60" s="129"/>
      <c r="C60" s="130"/>
      <c r="D60" s="130"/>
      <c r="E60" s="130"/>
      <c r="F60" s="130"/>
      <c r="G60" s="130"/>
      <c r="H60" s="130"/>
      <c r="I60" s="130"/>
      <c r="J60" s="130"/>
      <c r="K60" s="130"/>
      <c r="L60" s="129"/>
      <c r="M60" s="130"/>
      <c r="N60" s="130"/>
      <c r="O60" s="130"/>
      <c r="P60" s="130"/>
      <c r="Q60" s="131"/>
    </row>
    <row r="61" spans="1:17" x14ac:dyDescent="0.25">
      <c r="A61" s="86"/>
      <c r="B61" s="87"/>
      <c r="C61" s="87"/>
      <c r="D61" s="87"/>
      <c r="E61" s="87"/>
      <c r="F61" s="87"/>
      <c r="G61" s="87"/>
      <c r="H61" s="87"/>
      <c r="I61" s="87"/>
      <c r="J61" s="87"/>
      <c r="K61" s="87"/>
      <c r="L61" s="87"/>
      <c r="M61" s="87"/>
      <c r="N61" s="87"/>
      <c r="O61" s="87"/>
      <c r="P61" s="87"/>
      <c r="Q61" s="87"/>
    </row>
    <row r="62" spans="1:17" x14ac:dyDescent="0.25">
      <c r="A62" s="158" t="s">
        <v>408</v>
      </c>
      <c r="B62" s="158"/>
      <c r="C62" s="158"/>
      <c r="D62" s="158"/>
      <c r="E62" s="158"/>
      <c r="F62" s="158"/>
      <c r="G62" s="158"/>
      <c r="H62" s="158"/>
      <c r="I62" s="158"/>
      <c r="J62" s="87"/>
      <c r="K62" s="87"/>
      <c r="L62" s="87"/>
      <c r="M62" s="87"/>
      <c r="N62" s="87"/>
      <c r="O62" s="87"/>
      <c r="P62" s="87"/>
      <c r="Q62" s="87"/>
    </row>
  </sheetData>
  <mergeCells count="7">
    <mergeCell ref="A62:I62"/>
    <mergeCell ref="A2:Q2"/>
    <mergeCell ref="A3:Q3"/>
    <mergeCell ref="A4:Q4"/>
    <mergeCell ref="A5:Q5"/>
    <mergeCell ref="A7:A10"/>
    <mergeCell ref="Q7:Q10"/>
  </mergeCells>
  <pageMargins left="0.25" right="0.25" top="0.75" bottom="0.75" header="0.3" footer="0.3"/>
  <pageSetup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zoomScaleNormal="100" workbookViewId="0">
      <selection activeCell="A2" sqref="A2:C59"/>
    </sheetView>
  </sheetViews>
  <sheetFormatPr baseColWidth="10" defaultColWidth="8.42578125" defaultRowHeight="13.5" x14ac:dyDescent="0.25"/>
  <cols>
    <col min="1" max="1" width="35" style="64" customWidth="1"/>
    <col min="2" max="3" width="30.7109375" style="3" customWidth="1"/>
    <col min="4" max="4" width="11.28515625" style="3" customWidth="1"/>
    <col min="5" max="16384" width="8.42578125" style="3"/>
  </cols>
  <sheetData>
    <row r="1" spans="1:3" ht="12" customHeight="1" x14ac:dyDescent="0.25">
      <c r="A1" s="51"/>
      <c r="B1" s="2"/>
      <c r="C1" s="2"/>
    </row>
    <row r="2" spans="1:3" ht="13.5" customHeight="1" x14ac:dyDescent="0.3">
      <c r="A2" s="155" t="s">
        <v>297</v>
      </c>
      <c r="B2" s="155"/>
      <c r="C2" s="155"/>
    </row>
    <row r="3" spans="1:3" ht="21" customHeight="1" x14ac:dyDescent="0.25">
      <c r="A3" s="145" t="s">
        <v>122</v>
      </c>
      <c r="B3" s="145"/>
      <c r="C3" s="145"/>
    </row>
    <row r="4" spans="1:3" ht="17.45" customHeight="1" x14ac:dyDescent="0.25">
      <c r="A4" s="145" t="s">
        <v>403</v>
      </c>
      <c r="B4" s="145"/>
      <c r="C4" s="145"/>
    </row>
    <row r="5" spans="1:3" ht="15" customHeight="1" x14ac:dyDescent="0.25">
      <c r="A5" s="146" t="s">
        <v>140</v>
      </c>
      <c r="B5" s="146"/>
      <c r="C5" s="146"/>
    </row>
    <row r="6" spans="1:3" ht="4.9000000000000004" customHeight="1" x14ac:dyDescent="0.25">
      <c r="A6" s="52"/>
      <c r="B6" s="53"/>
      <c r="C6" s="53"/>
    </row>
    <row r="7" spans="1:3" ht="16.5" customHeight="1" x14ac:dyDescent="0.25">
      <c r="A7" s="156" t="s">
        <v>404</v>
      </c>
      <c r="B7" s="54" t="s">
        <v>298</v>
      </c>
      <c r="C7" s="55" t="s">
        <v>298</v>
      </c>
    </row>
    <row r="8" spans="1:3" ht="15" customHeight="1" x14ac:dyDescent="0.25">
      <c r="A8" s="157"/>
      <c r="B8" s="56" t="s">
        <v>278</v>
      </c>
      <c r="C8" s="57" t="s">
        <v>124</v>
      </c>
    </row>
    <row r="9" spans="1:3" hidden="1" x14ac:dyDescent="0.25">
      <c r="A9" s="5"/>
      <c r="B9" s="5"/>
      <c r="C9" s="5"/>
    </row>
    <row r="10" spans="1:3" ht="15" customHeight="1" x14ac:dyDescent="0.25">
      <c r="A10" s="58" t="s">
        <v>356</v>
      </c>
      <c r="B10" s="136">
        <v>2604483.06</v>
      </c>
      <c r="C10" s="136">
        <v>2604483.06</v>
      </c>
    </row>
    <row r="11" spans="1:3" ht="15" customHeight="1" x14ac:dyDescent="0.25">
      <c r="A11" s="59" t="s">
        <v>357</v>
      </c>
      <c r="B11" s="137">
        <v>522703.26</v>
      </c>
      <c r="C11" s="137">
        <v>522703.26</v>
      </c>
    </row>
    <row r="12" spans="1:3" ht="15" customHeight="1" x14ac:dyDescent="0.25">
      <c r="A12" s="58" t="s">
        <v>358</v>
      </c>
      <c r="B12" s="136">
        <v>976981.84</v>
      </c>
      <c r="C12" s="136">
        <v>976981.84</v>
      </c>
    </row>
    <row r="13" spans="1:3" ht="15" customHeight="1" x14ac:dyDescent="0.25">
      <c r="A13" s="59" t="s">
        <v>359</v>
      </c>
      <c r="B13" s="137">
        <v>1889227.92</v>
      </c>
      <c r="C13" s="137">
        <v>1889227.92</v>
      </c>
    </row>
    <row r="14" spans="1:3" ht="15" customHeight="1" x14ac:dyDescent="0.25">
      <c r="A14" s="58" t="s">
        <v>360</v>
      </c>
      <c r="B14" s="136">
        <v>1229934.68</v>
      </c>
      <c r="C14" s="136">
        <v>1229934.68</v>
      </c>
    </row>
    <row r="15" spans="1:3" ht="15" customHeight="1" x14ac:dyDescent="0.25">
      <c r="A15" s="59" t="s">
        <v>361</v>
      </c>
      <c r="B15" s="137">
        <v>2108798.42</v>
      </c>
      <c r="C15" s="137">
        <v>2108798.42</v>
      </c>
    </row>
    <row r="16" spans="1:3" ht="15" customHeight="1" x14ac:dyDescent="0.25">
      <c r="A16" s="58" t="s">
        <v>362</v>
      </c>
      <c r="B16" s="136">
        <v>1312860.92</v>
      </c>
      <c r="C16" s="136">
        <v>1312860.92</v>
      </c>
    </row>
    <row r="17" spans="1:3" ht="15" customHeight="1" x14ac:dyDescent="0.25">
      <c r="A17" s="59" t="s">
        <v>363</v>
      </c>
      <c r="B17" s="137">
        <v>1352720.08</v>
      </c>
      <c r="C17" s="137">
        <v>1352720.08</v>
      </c>
    </row>
    <row r="18" spans="1:3" ht="15" customHeight="1" x14ac:dyDescent="0.25">
      <c r="A18" s="58" t="s">
        <v>364</v>
      </c>
      <c r="B18" s="136">
        <v>1000581.82</v>
      </c>
      <c r="C18" s="136">
        <v>1000581.82</v>
      </c>
    </row>
    <row r="19" spans="1:3" ht="15" customHeight="1" x14ac:dyDescent="0.25">
      <c r="A19" s="59" t="s">
        <v>365</v>
      </c>
      <c r="B19" s="137">
        <v>1232617.6000000001</v>
      </c>
      <c r="C19" s="137">
        <v>1232617.6000000001</v>
      </c>
    </row>
    <row r="20" spans="1:3" ht="15" customHeight="1" x14ac:dyDescent="0.25">
      <c r="A20" s="58" t="s">
        <v>366</v>
      </c>
      <c r="B20" s="136">
        <v>216664.62</v>
      </c>
      <c r="C20" s="136">
        <v>216664.62</v>
      </c>
    </row>
    <row r="21" spans="1:3" ht="15" customHeight="1" x14ac:dyDescent="0.25">
      <c r="A21" s="59" t="s">
        <v>367</v>
      </c>
      <c r="B21" s="137">
        <v>1497980.46</v>
      </c>
      <c r="C21" s="137">
        <v>1497980.46</v>
      </c>
    </row>
    <row r="22" spans="1:3" ht="15" customHeight="1" x14ac:dyDescent="0.25">
      <c r="A22" s="58" t="s">
        <v>368</v>
      </c>
      <c r="B22" s="136">
        <v>2655954.2000000002</v>
      </c>
      <c r="C22" s="136">
        <v>2655954.2000000002</v>
      </c>
    </row>
    <row r="23" spans="1:3" ht="15" customHeight="1" x14ac:dyDescent="0.25">
      <c r="A23" s="59" t="s">
        <v>369</v>
      </c>
      <c r="B23" s="137">
        <v>1718148.76</v>
      </c>
      <c r="C23" s="137">
        <v>1718148.76</v>
      </c>
    </row>
    <row r="24" spans="1:3" ht="15" customHeight="1" x14ac:dyDescent="0.25">
      <c r="A24" s="58" t="s">
        <v>370</v>
      </c>
      <c r="B24" s="136">
        <v>1750198.58</v>
      </c>
      <c r="C24" s="136">
        <v>1750198.58</v>
      </c>
    </row>
    <row r="25" spans="1:3" ht="15" customHeight="1" x14ac:dyDescent="0.25">
      <c r="A25" s="59" t="s">
        <v>371</v>
      </c>
      <c r="B25" s="137">
        <v>1906893.38</v>
      </c>
      <c r="C25" s="137">
        <v>1906893.38</v>
      </c>
    </row>
    <row r="26" spans="1:3" ht="15" customHeight="1" x14ac:dyDescent="0.25">
      <c r="A26" s="58" t="s">
        <v>372</v>
      </c>
      <c r="B26" s="136">
        <v>870390.48</v>
      </c>
      <c r="C26" s="136">
        <v>870390.48</v>
      </c>
    </row>
    <row r="27" spans="1:3" ht="15" customHeight="1" x14ac:dyDescent="0.25">
      <c r="A27" s="59" t="s">
        <v>373</v>
      </c>
      <c r="B27" s="137">
        <v>634610.86</v>
      </c>
      <c r="C27" s="137">
        <v>634610.86</v>
      </c>
    </row>
    <row r="28" spans="1:3" ht="15" customHeight="1" x14ac:dyDescent="0.25">
      <c r="A28" s="58" t="s">
        <v>374</v>
      </c>
      <c r="B28" s="136">
        <v>526691.81999999995</v>
      </c>
      <c r="C28" s="136">
        <v>526691.81999999995</v>
      </c>
    </row>
    <row r="29" spans="1:3" ht="15" customHeight="1" x14ac:dyDescent="0.25">
      <c r="A29" s="59" t="s">
        <v>375</v>
      </c>
      <c r="B29" s="137">
        <v>944291.56</v>
      </c>
      <c r="C29" s="137">
        <v>944291.56</v>
      </c>
    </row>
    <row r="30" spans="1:3" ht="15" customHeight="1" x14ac:dyDescent="0.25">
      <c r="A30" s="58" t="s">
        <v>376</v>
      </c>
      <c r="B30" s="136">
        <v>577132.24</v>
      </c>
      <c r="C30" s="136">
        <v>577132.24</v>
      </c>
    </row>
    <row r="31" spans="1:3" ht="15" customHeight="1" x14ac:dyDescent="0.25">
      <c r="A31" s="59" t="s">
        <v>377</v>
      </c>
      <c r="B31" s="137">
        <v>476321.36</v>
      </c>
      <c r="C31" s="137">
        <v>476321.36</v>
      </c>
    </row>
    <row r="32" spans="1:3" ht="15" customHeight="1" x14ac:dyDescent="0.25">
      <c r="A32" s="58" t="s">
        <v>378</v>
      </c>
      <c r="B32" s="136">
        <v>59789.3</v>
      </c>
      <c r="C32" s="136">
        <v>59789.3</v>
      </c>
    </row>
    <row r="33" spans="1:3" ht="15" customHeight="1" x14ac:dyDescent="0.25">
      <c r="A33" s="59" t="s">
        <v>379</v>
      </c>
      <c r="B33" s="137">
        <v>75733.100000000006</v>
      </c>
      <c r="C33" s="137">
        <v>75733.100000000006</v>
      </c>
    </row>
    <row r="34" spans="1:3" ht="15" customHeight="1" x14ac:dyDescent="0.25">
      <c r="A34" s="58" t="s">
        <v>380</v>
      </c>
      <c r="B34" s="136">
        <v>193990.9</v>
      </c>
      <c r="C34" s="136">
        <v>193990.9</v>
      </c>
    </row>
    <row r="35" spans="1:3" ht="15" customHeight="1" x14ac:dyDescent="0.25">
      <c r="A35" s="59" t="s">
        <v>381</v>
      </c>
      <c r="B35" s="137">
        <v>1177793.26</v>
      </c>
      <c r="C35" s="137">
        <v>1177793.26</v>
      </c>
    </row>
    <row r="36" spans="1:3" ht="15" customHeight="1" x14ac:dyDescent="0.25">
      <c r="A36" s="58" t="s">
        <v>382</v>
      </c>
      <c r="B36" s="136">
        <v>1374290.02</v>
      </c>
      <c r="C36" s="136">
        <v>1374290.02</v>
      </c>
    </row>
    <row r="37" spans="1:3" ht="15" customHeight="1" x14ac:dyDescent="0.25">
      <c r="A37" s="59" t="s">
        <v>383</v>
      </c>
      <c r="B37" s="137">
        <v>172826.26</v>
      </c>
      <c r="C37" s="137">
        <v>172826.26</v>
      </c>
    </row>
    <row r="38" spans="1:3" ht="15" customHeight="1" x14ac:dyDescent="0.25">
      <c r="A38" s="58" t="s">
        <v>384</v>
      </c>
      <c r="B38" s="136">
        <v>334850.88</v>
      </c>
      <c r="C38" s="136">
        <v>334850.88</v>
      </c>
    </row>
    <row r="39" spans="1:3" ht="15" customHeight="1" x14ac:dyDescent="0.25">
      <c r="A39" s="59" t="s">
        <v>385</v>
      </c>
      <c r="B39" s="137">
        <v>102124.6</v>
      </c>
      <c r="C39" s="137">
        <v>102124.6</v>
      </c>
    </row>
    <row r="40" spans="1:3" ht="15" customHeight="1" x14ac:dyDescent="0.25">
      <c r="A40" s="58" t="s">
        <v>386</v>
      </c>
      <c r="B40" s="136">
        <v>287716.44</v>
      </c>
      <c r="C40" s="136">
        <v>287716.44</v>
      </c>
    </row>
    <row r="41" spans="1:3" ht="15" customHeight="1" x14ac:dyDescent="0.25">
      <c r="A41" s="59" t="s">
        <v>387</v>
      </c>
      <c r="B41" s="137">
        <v>1002588.72</v>
      </c>
      <c r="C41" s="137">
        <v>1002588.72</v>
      </c>
    </row>
    <row r="42" spans="1:3" ht="15" customHeight="1" x14ac:dyDescent="0.25">
      <c r="A42" s="58" t="s">
        <v>388</v>
      </c>
      <c r="B42" s="136">
        <v>218978.74</v>
      </c>
      <c r="C42" s="136">
        <v>218978.74</v>
      </c>
    </row>
    <row r="43" spans="1:3" ht="15" customHeight="1" x14ac:dyDescent="0.25">
      <c r="A43" s="59" t="s">
        <v>390</v>
      </c>
      <c r="B43" s="137">
        <v>2959297.98</v>
      </c>
      <c r="C43" s="137">
        <v>2959297.98</v>
      </c>
    </row>
    <row r="44" spans="1:3" ht="15" customHeight="1" x14ac:dyDescent="0.25">
      <c r="A44" s="58" t="s">
        <v>391</v>
      </c>
      <c r="B44" s="136">
        <v>1448205.32</v>
      </c>
      <c r="C44" s="136">
        <v>1448205.32</v>
      </c>
    </row>
    <row r="45" spans="1:3" ht="15" customHeight="1" x14ac:dyDescent="0.25">
      <c r="A45" s="59" t="s">
        <v>392</v>
      </c>
      <c r="B45" s="137">
        <v>329184.84000000003</v>
      </c>
      <c r="C45" s="137">
        <v>329184.84000000003</v>
      </c>
    </row>
    <row r="46" spans="1:3" ht="15" customHeight="1" x14ac:dyDescent="0.25">
      <c r="A46" s="58" t="s">
        <v>393</v>
      </c>
      <c r="B46" s="136">
        <v>1388030.26</v>
      </c>
      <c r="C46" s="136">
        <v>1388030.26</v>
      </c>
    </row>
    <row r="47" spans="1:3" ht="15" customHeight="1" x14ac:dyDescent="0.25">
      <c r="A47" s="59" t="s">
        <v>394</v>
      </c>
      <c r="B47" s="137">
        <v>717423.92</v>
      </c>
      <c r="C47" s="137">
        <v>717423.92</v>
      </c>
    </row>
    <row r="48" spans="1:3" ht="15" customHeight="1" x14ac:dyDescent="0.25">
      <c r="A48" s="58" t="s">
        <v>395</v>
      </c>
      <c r="B48" s="136">
        <v>292146.86</v>
      </c>
      <c r="C48" s="136">
        <v>292146.86</v>
      </c>
    </row>
    <row r="49" spans="1:3" ht="15" customHeight="1" x14ac:dyDescent="0.25">
      <c r="A49" s="59" t="s">
        <v>396</v>
      </c>
      <c r="B49" s="137">
        <v>181205</v>
      </c>
      <c r="C49" s="137">
        <v>181205</v>
      </c>
    </row>
    <row r="50" spans="1:3" ht="15" customHeight="1" x14ac:dyDescent="0.25">
      <c r="A50" s="58" t="s">
        <v>397</v>
      </c>
      <c r="B50" s="136">
        <v>210789.5</v>
      </c>
      <c r="C50" s="136">
        <v>210789.5</v>
      </c>
    </row>
    <row r="51" spans="1:3" ht="15" customHeight="1" x14ac:dyDescent="0.25">
      <c r="A51" s="59" t="s">
        <v>398</v>
      </c>
      <c r="B51" s="137">
        <v>1704847.9</v>
      </c>
      <c r="C51" s="137">
        <v>1704847.9</v>
      </c>
    </row>
    <row r="52" spans="1:3" ht="15" customHeight="1" x14ac:dyDescent="0.25">
      <c r="A52" s="58" t="s">
        <v>399</v>
      </c>
      <c r="B52" s="136">
        <v>1794492.22</v>
      </c>
      <c r="C52" s="136">
        <v>1794492.22</v>
      </c>
    </row>
    <row r="53" spans="1:3" ht="15" customHeight="1" x14ac:dyDescent="0.25">
      <c r="A53" s="59" t="s">
        <v>400</v>
      </c>
      <c r="B53" s="137">
        <v>495520.54</v>
      </c>
      <c r="C53" s="137">
        <v>495520.54</v>
      </c>
    </row>
    <row r="54" spans="1:3" ht="15" customHeight="1" x14ac:dyDescent="0.25">
      <c r="A54" s="58" t="s">
        <v>401</v>
      </c>
      <c r="B54" s="136">
        <v>162813.9</v>
      </c>
      <c r="C54" s="136">
        <v>162813.9</v>
      </c>
    </row>
    <row r="55" spans="1:3" ht="15" customHeight="1" x14ac:dyDescent="0.25">
      <c r="A55" s="59" t="s">
        <v>402</v>
      </c>
      <c r="B55" s="137">
        <v>690189.32</v>
      </c>
      <c r="C55" s="137">
        <v>690189.32</v>
      </c>
    </row>
    <row r="56" spans="1:3" ht="18.75" customHeight="1" x14ac:dyDescent="0.25">
      <c r="A56" s="60" t="s">
        <v>121</v>
      </c>
      <c r="B56" s="61">
        <f>SUM(B10:B55)</f>
        <v>45381017.699999996</v>
      </c>
      <c r="C56" s="61">
        <f>SUM(C10:C55)</f>
        <v>45381017.699999996</v>
      </c>
    </row>
    <row r="57" spans="1:3" ht="6.75" customHeight="1" x14ac:dyDescent="0.25">
      <c r="A57" s="65"/>
      <c r="B57" s="63"/>
      <c r="C57" s="63"/>
    </row>
    <row r="58" spans="1:3" ht="3" customHeight="1" x14ac:dyDescent="0.25"/>
    <row r="59" spans="1:3" ht="30" customHeight="1" x14ac:dyDescent="0.25">
      <c r="A59" s="159" t="s">
        <v>408</v>
      </c>
      <c r="B59" s="159"/>
      <c r="C59" s="159"/>
    </row>
  </sheetData>
  <mergeCells count="6">
    <mergeCell ref="A59:C59"/>
    <mergeCell ref="A2:C2"/>
    <mergeCell ref="A3:C3"/>
    <mergeCell ref="A4:C4"/>
    <mergeCell ref="A5:C5"/>
    <mergeCell ref="A7:A8"/>
  </mergeCells>
  <pageMargins left="0.25" right="0.25"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0"/>
  <sheetViews>
    <sheetView showGridLines="0" zoomScaleNormal="100" workbookViewId="0">
      <selection activeCell="A2" sqref="A2:C60"/>
    </sheetView>
  </sheetViews>
  <sheetFormatPr baseColWidth="10" defaultColWidth="8.42578125" defaultRowHeight="13.5" x14ac:dyDescent="0.25"/>
  <cols>
    <col min="1" max="1" width="55.28515625" style="64" customWidth="1"/>
    <col min="2" max="3" width="30.7109375" style="3" customWidth="1"/>
    <col min="4" max="16384" width="8.42578125" style="3"/>
  </cols>
  <sheetData>
    <row r="1" spans="1:3" ht="12" customHeight="1" x14ac:dyDescent="0.25">
      <c r="A1" s="51"/>
      <c r="B1" s="2"/>
    </row>
    <row r="2" spans="1:3" ht="13.5" customHeight="1" x14ac:dyDescent="0.3">
      <c r="A2" s="155" t="s">
        <v>297</v>
      </c>
      <c r="B2" s="155"/>
      <c r="C2" s="155"/>
    </row>
    <row r="3" spans="1:3" ht="21" customHeight="1" x14ac:dyDescent="0.25">
      <c r="A3" s="140" t="s">
        <v>125</v>
      </c>
      <c r="B3" s="140"/>
      <c r="C3" s="140"/>
    </row>
    <row r="4" spans="1:3" ht="17.25" customHeight="1" x14ac:dyDescent="0.25">
      <c r="A4" s="140" t="s">
        <v>126</v>
      </c>
      <c r="B4" s="140"/>
      <c r="C4" s="140"/>
    </row>
    <row r="5" spans="1:3" ht="16.899999999999999" customHeight="1" x14ac:dyDescent="0.25">
      <c r="A5" s="145" t="s">
        <v>403</v>
      </c>
      <c r="B5" s="145"/>
      <c r="C5" s="145"/>
    </row>
    <row r="6" spans="1:3" ht="13.9" customHeight="1" x14ac:dyDescent="0.25">
      <c r="A6" s="146" t="s">
        <v>140</v>
      </c>
      <c r="B6" s="146"/>
      <c r="C6" s="146"/>
    </row>
    <row r="7" spans="1:3" ht="4.9000000000000004" customHeight="1" x14ac:dyDescent="0.25">
      <c r="A7" s="52"/>
      <c r="B7" s="53"/>
    </row>
    <row r="8" spans="1:3" ht="16.5" customHeight="1" x14ac:dyDescent="0.25">
      <c r="A8" s="156" t="s">
        <v>404</v>
      </c>
      <c r="B8" s="54" t="s">
        <v>298</v>
      </c>
      <c r="C8" s="55" t="s">
        <v>298</v>
      </c>
    </row>
    <row r="9" spans="1:3" ht="15" customHeight="1" x14ac:dyDescent="0.25">
      <c r="A9" s="157"/>
      <c r="B9" s="56" t="s">
        <v>278</v>
      </c>
      <c r="C9" s="57" t="s">
        <v>124</v>
      </c>
    </row>
    <row r="10" spans="1:3" hidden="1" x14ac:dyDescent="0.25">
      <c r="A10" s="5"/>
      <c r="B10" s="5"/>
      <c r="C10" s="5"/>
    </row>
    <row r="11" spans="1:3" ht="15" customHeight="1" x14ac:dyDescent="0.25">
      <c r="A11" s="58" t="s">
        <v>356</v>
      </c>
      <c r="B11" s="136">
        <v>843789.05059999996</v>
      </c>
      <c r="C11" s="136">
        <v>843789.05059999996</v>
      </c>
    </row>
    <row r="12" spans="1:3" ht="15" customHeight="1" x14ac:dyDescent="0.25">
      <c r="A12" s="59" t="s">
        <v>357</v>
      </c>
      <c r="B12" s="137">
        <v>289615.717</v>
      </c>
      <c r="C12" s="137">
        <v>289615.717</v>
      </c>
    </row>
    <row r="13" spans="1:3" ht="15" customHeight="1" x14ac:dyDescent="0.25">
      <c r="A13" s="58" t="s">
        <v>358</v>
      </c>
      <c r="B13" s="136">
        <v>359245.40789999999</v>
      </c>
      <c r="C13" s="136">
        <v>359245.40789999999</v>
      </c>
    </row>
    <row r="14" spans="1:3" ht="15" customHeight="1" x14ac:dyDescent="0.25">
      <c r="A14" s="59" t="s">
        <v>359</v>
      </c>
      <c r="B14" s="137">
        <v>694686.84600000014</v>
      </c>
      <c r="C14" s="137">
        <v>694686.84600000014</v>
      </c>
    </row>
    <row r="15" spans="1:3" ht="15" customHeight="1" x14ac:dyDescent="0.25">
      <c r="A15" s="58" t="s">
        <v>360</v>
      </c>
      <c r="B15" s="136">
        <v>551032.74919999996</v>
      </c>
      <c r="C15" s="136">
        <v>551032.74919999996</v>
      </c>
    </row>
    <row r="16" spans="1:3" ht="15" customHeight="1" x14ac:dyDescent="0.25">
      <c r="A16" s="59" t="s">
        <v>361</v>
      </c>
      <c r="B16" s="137">
        <v>1231944.1292999999</v>
      </c>
      <c r="C16" s="137">
        <v>1231944.1292999999</v>
      </c>
    </row>
    <row r="17" spans="1:3" ht="15" customHeight="1" x14ac:dyDescent="0.25">
      <c r="A17" s="58" t="s">
        <v>362</v>
      </c>
      <c r="B17" s="136">
        <v>766963.44537475344</v>
      </c>
      <c r="C17" s="136">
        <v>766963.44537475344</v>
      </c>
    </row>
    <row r="18" spans="1:3" ht="15" customHeight="1" x14ac:dyDescent="0.25">
      <c r="A18" s="59" t="s">
        <v>363</v>
      </c>
      <c r="B18" s="137">
        <v>790248.86855522683</v>
      </c>
      <c r="C18" s="137">
        <v>790248.86855522683</v>
      </c>
    </row>
    <row r="19" spans="1:3" ht="15" customHeight="1" x14ac:dyDescent="0.25">
      <c r="A19" s="58" t="s">
        <v>364</v>
      </c>
      <c r="B19" s="136">
        <v>603344.11400000006</v>
      </c>
      <c r="C19" s="136">
        <v>603344.11400000006</v>
      </c>
    </row>
    <row r="20" spans="1:3" ht="15" customHeight="1" x14ac:dyDescent="0.25">
      <c r="A20" s="59" t="s">
        <v>365</v>
      </c>
      <c r="B20" s="137">
        <v>926946.84110000008</v>
      </c>
      <c r="C20" s="137">
        <v>926946.84110000008</v>
      </c>
    </row>
    <row r="21" spans="1:3" ht="15" customHeight="1" x14ac:dyDescent="0.25">
      <c r="A21" s="58" t="s">
        <v>366</v>
      </c>
      <c r="B21" s="136">
        <v>130196.4405</v>
      </c>
      <c r="C21" s="136">
        <v>130196.4405</v>
      </c>
    </row>
    <row r="22" spans="1:3" ht="15" customHeight="1" x14ac:dyDescent="0.25">
      <c r="A22" s="59" t="s">
        <v>367</v>
      </c>
      <c r="B22" s="137">
        <v>628688.26750000007</v>
      </c>
      <c r="C22" s="137">
        <v>628688.26750000007</v>
      </c>
    </row>
    <row r="23" spans="1:3" ht="15" customHeight="1" x14ac:dyDescent="0.25">
      <c r="A23" s="58" t="s">
        <v>368</v>
      </c>
      <c r="B23" s="136">
        <v>1114678.9306000001</v>
      </c>
      <c r="C23" s="136">
        <v>1114678.9306000001</v>
      </c>
    </row>
    <row r="24" spans="1:3" ht="15" customHeight="1" x14ac:dyDescent="0.25">
      <c r="A24" s="59" t="s">
        <v>369</v>
      </c>
      <c r="B24" s="137">
        <v>721090.82329999993</v>
      </c>
      <c r="C24" s="137">
        <v>721090.82329999993</v>
      </c>
    </row>
    <row r="25" spans="1:3" ht="15" customHeight="1" x14ac:dyDescent="0.25">
      <c r="A25" s="58" t="s">
        <v>370</v>
      </c>
      <c r="B25" s="136">
        <v>734541.82559999998</v>
      </c>
      <c r="C25" s="136">
        <v>734541.82559999998</v>
      </c>
    </row>
    <row r="26" spans="1:3" ht="15" customHeight="1" x14ac:dyDescent="0.25">
      <c r="A26" s="59" t="s">
        <v>371</v>
      </c>
      <c r="B26" s="137">
        <v>790694.51789999998</v>
      </c>
      <c r="C26" s="137">
        <v>790694.51789999998</v>
      </c>
    </row>
    <row r="27" spans="1:3" ht="15" customHeight="1" x14ac:dyDescent="0.25">
      <c r="A27" s="58" t="s">
        <v>372</v>
      </c>
      <c r="B27" s="136">
        <v>527910.07419999992</v>
      </c>
      <c r="C27" s="136">
        <v>527910.07419999992</v>
      </c>
    </row>
    <row r="28" spans="1:3" ht="15" customHeight="1" x14ac:dyDescent="0.25">
      <c r="A28" s="59" t="s">
        <v>373</v>
      </c>
      <c r="B28" s="137">
        <v>384904.77409999998</v>
      </c>
      <c r="C28" s="137">
        <v>384904.77409999998</v>
      </c>
    </row>
    <row r="29" spans="1:3" ht="15" customHeight="1" x14ac:dyDescent="0.25">
      <c r="A29" s="58" t="s">
        <v>374</v>
      </c>
      <c r="B29" s="136">
        <v>319449.62490000005</v>
      </c>
      <c r="C29" s="136">
        <v>319449.62490000005</v>
      </c>
    </row>
    <row r="30" spans="1:3" ht="15" customHeight="1" x14ac:dyDescent="0.25">
      <c r="A30" s="59" t="s">
        <v>375</v>
      </c>
      <c r="B30" s="137">
        <v>572732.62049999996</v>
      </c>
      <c r="C30" s="137">
        <v>572732.62049999996</v>
      </c>
    </row>
    <row r="31" spans="1:3" ht="15" customHeight="1" x14ac:dyDescent="0.25">
      <c r="A31" s="58" t="s">
        <v>376</v>
      </c>
      <c r="B31" s="136">
        <v>350042.7892</v>
      </c>
      <c r="C31" s="136">
        <v>350042.7892</v>
      </c>
    </row>
    <row r="32" spans="1:3" ht="15" customHeight="1" x14ac:dyDescent="0.25">
      <c r="A32" s="59" t="s">
        <v>377</v>
      </c>
      <c r="B32" s="137">
        <v>421841.90390000003</v>
      </c>
      <c r="C32" s="137">
        <v>421841.90390000003</v>
      </c>
    </row>
    <row r="33" spans="1:3" ht="15" customHeight="1" x14ac:dyDescent="0.25">
      <c r="A33" s="58" t="s">
        <v>378</v>
      </c>
      <c r="B33" s="136">
        <v>52950.862999999998</v>
      </c>
      <c r="C33" s="136">
        <v>52950.862999999998</v>
      </c>
    </row>
    <row r="34" spans="1:3" ht="15" customHeight="1" x14ac:dyDescent="0.25">
      <c r="A34" s="59" t="s">
        <v>379</v>
      </c>
      <c r="B34" s="137">
        <v>67071.103800000012</v>
      </c>
      <c r="C34" s="137">
        <v>67071.103800000012</v>
      </c>
    </row>
    <row r="35" spans="1:3" ht="15" customHeight="1" x14ac:dyDescent="0.25">
      <c r="A35" s="58" t="s">
        <v>380</v>
      </c>
      <c r="B35" s="136">
        <v>428658.56129999994</v>
      </c>
      <c r="C35" s="136">
        <v>428658.56129999994</v>
      </c>
    </row>
    <row r="36" spans="1:3" ht="15" customHeight="1" x14ac:dyDescent="0.25">
      <c r="A36" s="59" t="s">
        <v>381</v>
      </c>
      <c r="B36" s="137">
        <v>967304.55839999998</v>
      </c>
      <c r="C36" s="137">
        <v>967304.55839999998</v>
      </c>
    </row>
    <row r="37" spans="1:3" ht="15" customHeight="1" x14ac:dyDescent="0.25">
      <c r="A37" s="58" t="s">
        <v>382</v>
      </c>
      <c r="B37" s="136">
        <v>1128684.4915</v>
      </c>
      <c r="C37" s="136">
        <v>1128684.4915</v>
      </c>
    </row>
    <row r="38" spans="1:3" ht="15" customHeight="1" x14ac:dyDescent="0.25">
      <c r="A38" s="59" t="s">
        <v>383</v>
      </c>
      <c r="B38" s="137">
        <v>249240.37760000001</v>
      </c>
      <c r="C38" s="137">
        <v>249240.37760000001</v>
      </c>
    </row>
    <row r="39" spans="1:3" ht="15" customHeight="1" x14ac:dyDescent="0.25">
      <c r="A39" s="58" t="s">
        <v>384</v>
      </c>
      <c r="B39" s="136">
        <v>482903.2341</v>
      </c>
      <c r="C39" s="136">
        <v>482903.2341</v>
      </c>
    </row>
    <row r="40" spans="1:3" ht="15" customHeight="1" x14ac:dyDescent="0.25">
      <c r="A40" s="59" t="s">
        <v>385</v>
      </c>
      <c r="B40" s="137">
        <v>147278.41039999999</v>
      </c>
      <c r="C40" s="137">
        <v>147278.41039999999</v>
      </c>
    </row>
    <row r="41" spans="1:3" ht="15" customHeight="1" x14ac:dyDescent="0.25">
      <c r="A41" s="58" t="s">
        <v>386</v>
      </c>
      <c r="B41" s="136">
        <v>414928.58929999999</v>
      </c>
      <c r="C41" s="136">
        <v>414928.58929999999</v>
      </c>
    </row>
    <row r="42" spans="1:3" ht="15" customHeight="1" x14ac:dyDescent="0.25">
      <c r="A42" s="59" t="s">
        <v>387</v>
      </c>
      <c r="B42" s="137">
        <v>1445877.4021000001</v>
      </c>
      <c r="C42" s="137">
        <v>1445877.4021000001</v>
      </c>
    </row>
    <row r="43" spans="1:3" ht="15" customHeight="1" x14ac:dyDescent="0.25">
      <c r="A43" s="58" t="s">
        <v>388</v>
      </c>
      <c r="B43" s="136">
        <v>315798.8823</v>
      </c>
      <c r="C43" s="136">
        <v>315798.8823</v>
      </c>
    </row>
    <row r="44" spans="1:3" ht="15" customHeight="1" x14ac:dyDescent="0.25">
      <c r="A44" s="59" t="s">
        <v>390</v>
      </c>
      <c r="B44" s="137">
        <v>1874297.5293999999</v>
      </c>
      <c r="C44" s="137">
        <v>1874297.5293999999</v>
      </c>
    </row>
    <row r="45" spans="1:3" ht="15" customHeight="1" x14ac:dyDescent="0.25">
      <c r="A45" s="58" t="s">
        <v>391</v>
      </c>
      <c r="B45" s="136">
        <v>917233.64119999995</v>
      </c>
      <c r="C45" s="136">
        <v>917233.64119999995</v>
      </c>
    </row>
    <row r="46" spans="1:3" ht="15" customHeight="1" x14ac:dyDescent="0.25">
      <c r="A46" s="59" t="s">
        <v>392</v>
      </c>
      <c r="B46" s="137">
        <v>468736.14759999997</v>
      </c>
      <c r="C46" s="137">
        <v>468736.14759999997</v>
      </c>
    </row>
    <row r="47" spans="1:3" ht="15" customHeight="1" x14ac:dyDescent="0.25">
      <c r="A47" s="58" t="s">
        <v>393</v>
      </c>
      <c r="B47" s="136">
        <v>1021858.6688999999</v>
      </c>
      <c r="C47" s="136">
        <v>1021858.6688999999</v>
      </c>
    </row>
    <row r="48" spans="1:3" ht="15" customHeight="1" x14ac:dyDescent="0.25">
      <c r="A48" s="59" t="s">
        <v>394</v>
      </c>
      <c r="B48" s="137">
        <v>1241783.1588999999</v>
      </c>
      <c r="C48" s="137">
        <v>1241783.1588999999</v>
      </c>
    </row>
    <row r="49" spans="1:3" ht="15" customHeight="1" x14ac:dyDescent="0.25">
      <c r="A49" s="58" t="s">
        <v>395</v>
      </c>
      <c r="B49" s="136">
        <v>505674.58790000004</v>
      </c>
      <c r="C49" s="136">
        <v>505674.58790000004</v>
      </c>
    </row>
    <row r="50" spans="1:3" ht="15" customHeight="1" x14ac:dyDescent="0.25">
      <c r="A50" s="59" t="s">
        <v>396</v>
      </c>
      <c r="B50" s="137">
        <v>313646.26490000001</v>
      </c>
      <c r="C50" s="137">
        <v>313646.26490000001</v>
      </c>
    </row>
    <row r="51" spans="1:3" ht="15" customHeight="1" x14ac:dyDescent="0.25">
      <c r="A51" s="58" t="s">
        <v>397</v>
      </c>
      <c r="B51" s="136">
        <v>364853.80570000003</v>
      </c>
      <c r="C51" s="136">
        <v>364853.80570000003</v>
      </c>
    </row>
    <row r="52" spans="1:3" ht="15" customHeight="1" x14ac:dyDescent="0.25">
      <c r="A52" s="59" t="s">
        <v>398</v>
      </c>
      <c r="B52" s="137">
        <v>1038298.7945</v>
      </c>
      <c r="C52" s="137">
        <v>1038298.7945</v>
      </c>
    </row>
    <row r="53" spans="1:3" ht="15" customHeight="1" x14ac:dyDescent="0.25">
      <c r="A53" s="58" t="s">
        <v>399</v>
      </c>
      <c r="B53" s="136">
        <v>1428560.8707000001</v>
      </c>
      <c r="C53" s="136">
        <v>1428560.8707000001</v>
      </c>
    </row>
    <row r="54" spans="1:3" ht="15" customHeight="1" x14ac:dyDescent="0.25">
      <c r="A54" s="59" t="s">
        <v>400</v>
      </c>
      <c r="B54" s="137">
        <v>394474.39399999997</v>
      </c>
      <c r="C54" s="137">
        <v>394474.39399999997</v>
      </c>
    </row>
    <row r="55" spans="1:3" ht="15" customHeight="1" x14ac:dyDescent="0.25">
      <c r="A55" s="58" t="s">
        <v>401</v>
      </c>
      <c r="B55" s="136">
        <v>129613.0246</v>
      </c>
      <c r="C55" s="136">
        <v>129613.0246</v>
      </c>
    </row>
    <row r="56" spans="1:3" ht="15" customHeight="1" x14ac:dyDescent="0.25">
      <c r="A56" s="59" t="s">
        <v>402</v>
      </c>
      <c r="B56" s="137">
        <v>549446.4794999999</v>
      </c>
      <c r="C56" s="137">
        <v>549446.4794999999</v>
      </c>
    </row>
    <row r="57" spans="1:3" ht="18.75" customHeight="1" x14ac:dyDescent="0.25">
      <c r="A57" s="60" t="s">
        <v>121</v>
      </c>
      <c r="B57" s="61">
        <f>SUM(B11:B56)</f>
        <v>29703763.602829974</v>
      </c>
      <c r="C57" s="61">
        <f>SUM(C11:C56)</f>
        <v>29703763.602829974</v>
      </c>
    </row>
    <row r="58" spans="1:3" ht="5.45" customHeight="1" x14ac:dyDescent="0.25">
      <c r="A58" s="62"/>
      <c r="B58" s="63"/>
      <c r="C58" s="63"/>
    </row>
    <row r="59" spans="1:3" ht="4.5" customHeight="1" x14ac:dyDescent="0.25"/>
    <row r="60" spans="1:3" ht="22.5" customHeight="1" x14ac:dyDescent="0.25">
      <c r="A60" s="159" t="s">
        <v>408</v>
      </c>
      <c r="B60" s="159"/>
      <c r="C60" s="159"/>
    </row>
  </sheetData>
  <mergeCells count="7">
    <mergeCell ref="A60:C60"/>
    <mergeCell ref="A8:A9"/>
    <mergeCell ref="A2:C2"/>
    <mergeCell ref="A3:C3"/>
    <mergeCell ref="A4:C4"/>
    <mergeCell ref="A5:C5"/>
    <mergeCell ref="A6:C6"/>
  </mergeCells>
  <pageMargins left="0.25" right="0.25"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1"/>
  <sheetViews>
    <sheetView showGridLines="0" topLeftCell="A39" zoomScaleNormal="100" workbookViewId="0">
      <selection activeCell="A61" sqref="A61:F131"/>
    </sheetView>
  </sheetViews>
  <sheetFormatPr baseColWidth="10" defaultRowHeight="11.25" x14ac:dyDescent="0.2"/>
  <cols>
    <col min="1" max="1" width="8" style="31" customWidth="1"/>
    <col min="2" max="2" width="40.28515625" style="31" customWidth="1"/>
    <col min="3" max="3" width="15.140625" style="31" customWidth="1"/>
    <col min="4" max="4" width="13.140625" style="31" customWidth="1"/>
    <col min="5" max="5" width="16.140625" style="31" customWidth="1"/>
    <col min="6" max="6" width="14.5703125" style="31" customWidth="1"/>
    <col min="7" max="250" width="11.42578125" style="31"/>
    <col min="251" max="251" width="8" style="31" customWidth="1"/>
    <col min="252" max="252" width="40.28515625" style="31" customWidth="1"/>
    <col min="253" max="253" width="15.140625" style="31" customWidth="1"/>
    <col min="254" max="254" width="14.42578125" style="31" customWidth="1"/>
    <col min="255" max="255" width="13.140625" style="31" customWidth="1"/>
    <col min="256" max="256" width="16.140625" style="31" customWidth="1"/>
    <col min="257" max="257" width="14.5703125" style="31" customWidth="1"/>
    <col min="258" max="506" width="11.42578125" style="31"/>
    <col min="507" max="507" width="8" style="31" customWidth="1"/>
    <col min="508" max="508" width="40.28515625" style="31" customWidth="1"/>
    <col min="509" max="509" width="15.140625" style="31" customWidth="1"/>
    <col min="510" max="510" width="14.42578125" style="31" customWidth="1"/>
    <col min="511" max="511" width="13.140625" style="31" customWidth="1"/>
    <col min="512" max="512" width="16.140625" style="31" customWidth="1"/>
    <col min="513" max="513" width="14.5703125" style="31" customWidth="1"/>
    <col min="514" max="762" width="11.42578125" style="31"/>
    <col min="763" max="763" width="8" style="31" customWidth="1"/>
    <col min="764" max="764" width="40.28515625" style="31" customWidth="1"/>
    <col min="765" max="765" width="15.140625" style="31" customWidth="1"/>
    <col min="766" max="766" width="14.42578125" style="31" customWidth="1"/>
    <col min="767" max="767" width="13.140625" style="31" customWidth="1"/>
    <col min="768" max="768" width="16.140625" style="31" customWidth="1"/>
    <col min="769" max="769" width="14.5703125" style="31" customWidth="1"/>
    <col min="770" max="1018" width="11.42578125" style="31"/>
    <col min="1019" max="1019" width="8" style="31" customWidth="1"/>
    <col min="1020" max="1020" width="40.28515625" style="31" customWidth="1"/>
    <col min="1021" max="1021" width="15.140625" style="31" customWidth="1"/>
    <col min="1022" max="1022" width="14.42578125" style="31" customWidth="1"/>
    <col min="1023" max="1023" width="13.140625" style="31" customWidth="1"/>
    <col min="1024" max="1024" width="16.140625" style="31" customWidth="1"/>
    <col min="1025" max="1025" width="14.5703125" style="31" customWidth="1"/>
    <col min="1026" max="1274" width="11.42578125" style="31"/>
    <col min="1275" max="1275" width="8" style="31" customWidth="1"/>
    <col min="1276" max="1276" width="40.28515625" style="31" customWidth="1"/>
    <col min="1277" max="1277" width="15.140625" style="31" customWidth="1"/>
    <col min="1278" max="1278" width="14.42578125" style="31" customWidth="1"/>
    <col min="1279" max="1279" width="13.140625" style="31" customWidth="1"/>
    <col min="1280" max="1280" width="16.140625" style="31" customWidth="1"/>
    <col min="1281" max="1281" width="14.5703125" style="31" customWidth="1"/>
    <col min="1282" max="1530" width="11.42578125" style="31"/>
    <col min="1531" max="1531" width="8" style="31" customWidth="1"/>
    <col min="1532" max="1532" width="40.28515625" style="31" customWidth="1"/>
    <col min="1533" max="1533" width="15.140625" style="31" customWidth="1"/>
    <col min="1534" max="1534" width="14.42578125" style="31" customWidth="1"/>
    <col min="1535" max="1535" width="13.140625" style="31" customWidth="1"/>
    <col min="1536" max="1536" width="16.140625" style="31" customWidth="1"/>
    <col min="1537" max="1537" width="14.5703125" style="31" customWidth="1"/>
    <col min="1538" max="1786" width="11.42578125" style="31"/>
    <col min="1787" max="1787" width="8" style="31" customWidth="1"/>
    <col min="1788" max="1788" width="40.28515625" style="31" customWidth="1"/>
    <col min="1789" max="1789" width="15.140625" style="31" customWidth="1"/>
    <col min="1790" max="1790" width="14.42578125" style="31" customWidth="1"/>
    <col min="1791" max="1791" width="13.140625" style="31" customWidth="1"/>
    <col min="1792" max="1792" width="16.140625" style="31" customWidth="1"/>
    <col min="1793" max="1793" width="14.5703125" style="31" customWidth="1"/>
    <col min="1794" max="2042" width="11.42578125" style="31"/>
    <col min="2043" max="2043" width="8" style="31" customWidth="1"/>
    <col min="2044" max="2044" width="40.28515625" style="31" customWidth="1"/>
    <col min="2045" max="2045" width="15.140625" style="31" customWidth="1"/>
    <col min="2046" max="2046" width="14.42578125" style="31" customWidth="1"/>
    <col min="2047" max="2047" width="13.140625" style="31" customWidth="1"/>
    <col min="2048" max="2048" width="16.140625" style="31" customWidth="1"/>
    <col min="2049" max="2049" width="14.5703125" style="31" customWidth="1"/>
    <col min="2050" max="2298" width="11.42578125" style="31"/>
    <col min="2299" max="2299" width="8" style="31" customWidth="1"/>
    <col min="2300" max="2300" width="40.28515625" style="31" customWidth="1"/>
    <col min="2301" max="2301" width="15.140625" style="31" customWidth="1"/>
    <col min="2302" max="2302" width="14.42578125" style="31" customWidth="1"/>
    <col min="2303" max="2303" width="13.140625" style="31" customWidth="1"/>
    <col min="2304" max="2304" width="16.140625" style="31" customWidth="1"/>
    <col min="2305" max="2305" width="14.5703125" style="31" customWidth="1"/>
    <col min="2306" max="2554" width="11.42578125" style="31"/>
    <col min="2555" max="2555" width="8" style="31" customWidth="1"/>
    <col min="2556" max="2556" width="40.28515625" style="31" customWidth="1"/>
    <col min="2557" max="2557" width="15.140625" style="31" customWidth="1"/>
    <col min="2558" max="2558" width="14.42578125" style="31" customWidth="1"/>
    <col min="2559" max="2559" width="13.140625" style="31" customWidth="1"/>
    <col min="2560" max="2560" width="16.140625" style="31" customWidth="1"/>
    <col min="2561" max="2561" width="14.5703125" style="31" customWidth="1"/>
    <col min="2562" max="2810" width="11.42578125" style="31"/>
    <col min="2811" max="2811" width="8" style="31" customWidth="1"/>
    <col min="2812" max="2812" width="40.28515625" style="31" customWidth="1"/>
    <col min="2813" max="2813" width="15.140625" style="31" customWidth="1"/>
    <col min="2814" max="2814" width="14.42578125" style="31" customWidth="1"/>
    <col min="2815" max="2815" width="13.140625" style="31" customWidth="1"/>
    <col min="2816" max="2816" width="16.140625" style="31" customWidth="1"/>
    <col min="2817" max="2817" width="14.5703125" style="31" customWidth="1"/>
    <col min="2818" max="3066" width="11.42578125" style="31"/>
    <col min="3067" max="3067" width="8" style="31" customWidth="1"/>
    <col min="3068" max="3068" width="40.28515625" style="31" customWidth="1"/>
    <col min="3069" max="3069" width="15.140625" style="31" customWidth="1"/>
    <col min="3070" max="3070" width="14.42578125" style="31" customWidth="1"/>
    <col min="3071" max="3071" width="13.140625" style="31" customWidth="1"/>
    <col min="3072" max="3072" width="16.140625" style="31" customWidth="1"/>
    <col min="3073" max="3073" width="14.5703125" style="31" customWidth="1"/>
    <col min="3074" max="3322" width="11.42578125" style="31"/>
    <col min="3323" max="3323" width="8" style="31" customWidth="1"/>
    <col min="3324" max="3324" width="40.28515625" style="31" customWidth="1"/>
    <col min="3325" max="3325" width="15.140625" style="31" customWidth="1"/>
    <col min="3326" max="3326" width="14.42578125" style="31" customWidth="1"/>
    <col min="3327" max="3327" width="13.140625" style="31" customWidth="1"/>
    <col min="3328" max="3328" width="16.140625" style="31" customWidth="1"/>
    <col min="3329" max="3329" width="14.5703125" style="31" customWidth="1"/>
    <col min="3330" max="3578" width="11.42578125" style="31"/>
    <col min="3579" max="3579" width="8" style="31" customWidth="1"/>
    <col min="3580" max="3580" width="40.28515625" style="31" customWidth="1"/>
    <col min="3581" max="3581" width="15.140625" style="31" customWidth="1"/>
    <col min="3582" max="3582" width="14.42578125" style="31" customWidth="1"/>
    <col min="3583" max="3583" width="13.140625" style="31" customWidth="1"/>
    <col min="3584" max="3584" width="16.140625" style="31" customWidth="1"/>
    <col min="3585" max="3585" width="14.5703125" style="31" customWidth="1"/>
    <col min="3586" max="3834" width="11.42578125" style="31"/>
    <col min="3835" max="3835" width="8" style="31" customWidth="1"/>
    <col min="3836" max="3836" width="40.28515625" style="31" customWidth="1"/>
    <col min="3837" max="3837" width="15.140625" style="31" customWidth="1"/>
    <col min="3838" max="3838" width="14.42578125" style="31" customWidth="1"/>
    <col min="3839" max="3839" width="13.140625" style="31" customWidth="1"/>
    <col min="3840" max="3840" width="16.140625" style="31" customWidth="1"/>
    <col min="3841" max="3841" width="14.5703125" style="31" customWidth="1"/>
    <col min="3842" max="4090" width="11.42578125" style="31"/>
    <col min="4091" max="4091" width="8" style="31" customWidth="1"/>
    <col min="4092" max="4092" width="40.28515625" style="31" customWidth="1"/>
    <col min="4093" max="4093" width="15.140625" style="31" customWidth="1"/>
    <col min="4094" max="4094" width="14.42578125" style="31" customWidth="1"/>
    <col min="4095" max="4095" width="13.140625" style="31" customWidth="1"/>
    <col min="4096" max="4096" width="16.140625" style="31" customWidth="1"/>
    <col min="4097" max="4097" width="14.5703125" style="31" customWidth="1"/>
    <col min="4098" max="4346" width="11.42578125" style="31"/>
    <col min="4347" max="4347" width="8" style="31" customWidth="1"/>
    <col min="4348" max="4348" width="40.28515625" style="31" customWidth="1"/>
    <col min="4349" max="4349" width="15.140625" style="31" customWidth="1"/>
    <col min="4350" max="4350" width="14.42578125" style="31" customWidth="1"/>
    <col min="4351" max="4351" width="13.140625" style="31" customWidth="1"/>
    <col min="4352" max="4352" width="16.140625" style="31" customWidth="1"/>
    <col min="4353" max="4353" width="14.5703125" style="31" customWidth="1"/>
    <col min="4354" max="4602" width="11.42578125" style="31"/>
    <col min="4603" max="4603" width="8" style="31" customWidth="1"/>
    <col min="4604" max="4604" width="40.28515625" style="31" customWidth="1"/>
    <col min="4605" max="4605" width="15.140625" style="31" customWidth="1"/>
    <col min="4606" max="4606" width="14.42578125" style="31" customWidth="1"/>
    <col min="4607" max="4607" width="13.140625" style="31" customWidth="1"/>
    <col min="4608" max="4608" width="16.140625" style="31" customWidth="1"/>
    <col min="4609" max="4609" width="14.5703125" style="31" customWidth="1"/>
    <col min="4610" max="4858" width="11.42578125" style="31"/>
    <col min="4859" max="4859" width="8" style="31" customWidth="1"/>
    <col min="4860" max="4860" width="40.28515625" style="31" customWidth="1"/>
    <col min="4861" max="4861" width="15.140625" style="31" customWidth="1"/>
    <col min="4862" max="4862" width="14.42578125" style="31" customWidth="1"/>
    <col min="4863" max="4863" width="13.140625" style="31" customWidth="1"/>
    <col min="4864" max="4864" width="16.140625" style="31" customWidth="1"/>
    <col min="4865" max="4865" width="14.5703125" style="31" customWidth="1"/>
    <col min="4866" max="5114" width="11.42578125" style="31"/>
    <col min="5115" max="5115" width="8" style="31" customWidth="1"/>
    <col min="5116" max="5116" width="40.28515625" style="31" customWidth="1"/>
    <col min="5117" max="5117" width="15.140625" style="31" customWidth="1"/>
    <col min="5118" max="5118" width="14.42578125" style="31" customWidth="1"/>
    <col min="5119" max="5119" width="13.140625" style="31" customWidth="1"/>
    <col min="5120" max="5120" width="16.140625" style="31" customWidth="1"/>
    <col min="5121" max="5121" width="14.5703125" style="31" customWidth="1"/>
    <col min="5122" max="5370" width="11.42578125" style="31"/>
    <col min="5371" max="5371" width="8" style="31" customWidth="1"/>
    <col min="5372" max="5372" width="40.28515625" style="31" customWidth="1"/>
    <col min="5373" max="5373" width="15.140625" style="31" customWidth="1"/>
    <col min="5374" max="5374" width="14.42578125" style="31" customWidth="1"/>
    <col min="5375" max="5375" width="13.140625" style="31" customWidth="1"/>
    <col min="5376" max="5376" width="16.140625" style="31" customWidth="1"/>
    <col min="5377" max="5377" width="14.5703125" style="31" customWidth="1"/>
    <col min="5378" max="5626" width="11.42578125" style="31"/>
    <col min="5627" max="5627" width="8" style="31" customWidth="1"/>
    <col min="5628" max="5628" width="40.28515625" style="31" customWidth="1"/>
    <col min="5629" max="5629" width="15.140625" style="31" customWidth="1"/>
    <col min="5630" max="5630" width="14.42578125" style="31" customWidth="1"/>
    <col min="5631" max="5631" width="13.140625" style="31" customWidth="1"/>
    <col min="5632" max="5632" width="16.140625" style="31" customWidth="1"/>
    <col min="5633" max="5633" width="14.5703125" style="31" customWidth="1"/>
    <col min="5634" max="5882" width="11.42578125" style="31"/>
    <col min="5883" max="5883" width="8" style="31" customWidth="1"/>
    <col min="5884" max="5884" width="40.28515625" style="31" customWidth="1"/>
    <col min="5885" max="5885" width="15.140625" style="31" customWidth="1"/>
    <col min="5886" max="5886" width="14.42578125" style="31" customWidth="1"/>
    <col min="5887" max="5887" width="13.140625" style="31" customWidth="1"/>
    <col min="5888" max="5888" width="16.140625" style="31" customWidth="1"/>
    <col min="5889" max="5889" width="14.5703125" style="31" customWidth="1"/>
    <col min="5890" max="6138" width="11.42578125" style="31"/>
    <col min="6139" max="6139" width="8" style="31" customWidth="1"/>
    <col min="6140" max="6140" width="40.28515625" style="31" customWidth="1"/>
    <col min="6141" max="6141" width="15.140625" style="31" customWidth="1"/>
    <col min="6142" max="6142" width="14.42578125" style="31" customWidth="1"/>
    <col min="6143" max="6143" width="13.140625" style="31" customWidth="1"/>
    <col min="6144" max="6144" width="16.140625" style="31" customWidth="1"/>
    <col min="6145" max="6145" width="14.5703125" style="31" customWidth="1"/>
    <col min="6146" max="6394" width="11.42578125" style="31"/>
    <col min="6395" max="6395" width="8" style="31" customWidth="1"/>
    <col min="6396" max="6396" width="40.28515625" style="31" customWidth="1"/>
    <col min="6397" max="6397" width="15.140625" style="31" customWidth="1"/>
    <col min="6398" max="6398" width="14.42578125" style="31" customWidth="1"/>
    <col min="6399" max="6399" width="13.140625" style="31" customWidth="1"/>
    <col min="6400" max="6400" width="16.140625" style="31" customWidth="1"/>
    <col min="6401" max="6401" width="14.5703125" style="31" customWidth="1"/>
    <col min="6402" max="6650" width="11.42578125" style="31"/>
    <col min="6651" max="6651" width="8" style="31" customWidth="1"/>
    <col min="6652" max="6652" width="40.28515625" style="31" customWidth="1"/>
    <col min="6653" max="6653" width="15.140625" style="31" customWidth="1"/>
    <col min="6654" max="6654" width="14.42578125" style="31" customWidth="1"/>
    <col min="6655" max="6655" width="13.140625" style="31" customWidth="1"/>
    <col min="6656" max="6656" width="16.140625" style="31" customWidth="1"/>
    <col min="6657" max="6657" width="14.5703125" style="31" customWidth="1"/>
    <col min="6658" max="6906" width="11.42578125" style="31"/>
    <col min="6907" max="6907" width="8" style="31" customWidth="1"/>
    <col min="6908" max="6908" width="40.28515625" style="31" customWidth="1"/>
    <col min="6909" max="6909" width="15.140625" style="31" customWidth="1"/>
    <col min="6910" max="6910" width="14.42578125" style="31" customWidth="1"/>
    <col min="6911" max="6911" width="13.140625" style="31" customWidth="1"/>
    <col min="6912" max="6912" width="16.140625" style="31" customWidth="1"/>
    <col min="6913" max="6913" width="14.5703125" style="31" customWidth="1"/>
    <col min="6914" max="7162" width="11.42578125" style="31"/>
    <col min="7163" max="7163" width="8" style="31" customWidth="1"/>
    <col min="7164" max="7164" width="40.28515625" style="31" customWidth="1"/>
    <col min="7165" max="7165" width="15.140625" style="31" customWidth="1"/>
    <col min="7166" max="7166" width="14.42578125" style="31" customWidth="1"/>
    <col min="7167" max="7167" width="13.140625" style="31" customWidth="1"/>
    <col min="7168" max="7168" width="16.140625" style="31" customWidth="1"/>
    <col min="7169" max="7169" width="14.5703125" style="31" customWidth="1"/>
    <col min="7170" max="7418" width="11.42578125" style="31"/>
    <col min="7419" max="7419" width="8" style="31" customWidth="1"/>
    <col min="7420" max="7420" width="40.28515625" style="31" customWidth="1"/>
    <col min="7421" max="7421" width="15.140625" style="31" customWidth="1"/>
    <col min="7422" max="7422" width="14.42578125" style="31" customWidth="1"/>
    <col min="7423" max="7423" width="13.140625" style="31" customWidth="1"/>
    <col min="7424" max="7424" width="16.140625" style="31" customWidth="1"/>
    <col min="7425" max="7425" width="14.5703125" style="31" customWidth="1"/>
    <col min="7426" max="7674" width="11.42578125" style="31"/>
    <col min="7675" max="7675" width="8" style="31" customWidth="1"/>
    <col min="7676" max="7676" width="40.28515625" style="31" customWidth="1"/>
    <col min="7677" max="7677" width="15.140625" style="31" customWidth="1"/>
    <col min="7678" max="7678" width="14.42578125" style="31" customWidth="1"/>
    <col min="7679" max="7679" width="13.140625" style="31" customWidth="1"/>
    <col min="7680" max="7680" width="16.140625" style="31" customWidth="1"/>
    <col min="7681" max="7681" width="14.5703125" style="31" customWidth="1"/>
    <col min="7682" max="7930" width="11.42578125" style="31"/>
    <col min="7931" max="7931" width="8" style="31" customWidth="1"/>
    <col min="7932" max="7932" width="40.28515625" style="31" customWidth="1"/>
    <col min="7933" max="7933" width="15.140625" style="31" customWidth="1"/>
    <col min="7934" max="7934" width="14.42578125" style="31" customWidth="1"/>
    <col min="7935" max="7935" width="13.140625" style="31" customWidth="1"/>
    <col min="7936" max="7936" width="16.140625" style="31" customWidth="1"/>
    <col min="7937" max="7937" width="14.5703125" style="31" customWidth="1"/>
    <col min="7938" max="8186" width="11.42578125" style="31"/>
    <col min="8187" max="8187" width="8" style="31" customWidth="1"/>
    <col min="8188" max="8188" width="40.28515625" style="31" customWidth="1"/>
    <col min="8189" max="8189" width="15.140625" style="31" customWidth="1"/>
    <col min="8190" max="8190" width="14.42578125" style="31" customWidth="1"/>
    <col min="8191" max="8191" width="13.140625" style="31" customWidth="1"/>
    <col min="8192" max="8192" width="16.140625" style="31" customWidth="1"/>
    <col min="8193" max="8193" width="14.5703125" style="31" customWidth="1"/>
    <col min="8194" max="8442" width="11.42578125" style="31"/>
    <col min="8443" max="8443" width="8" style="31" customWidth="1"/>
    <col min="8444" max="8444" width="40.28515625" style="31" customWidth="1"/>
    <col min="8445" max="8445" width="15.140625" style="31" customWidth="1"/>
    <col min="8446" max="8446" width="14.42578125" style="31" customWidth="1"/>
    <col min="8447" max="8447" width="13.140625" style="31" customWidth="1"/>
    <col min="8448" max="8448" width="16.140625" style="31" customWidth="1"/>
    <col min="8449" max="8449" width="14.5703125" style="31" customWidth="1"/>
    <col min="8450" max="8698" width="11.42578125" style="31"/>
    <col min="8699" max="8699" width="8" style="31" customWidth="1"/>
    <col min="8700" max="8700" width="40.28515625" style="31" customWidth="1"/>
    <col min="8701" max="8701" width="15.140625" style="31" customWidth="1"/>
    <col min="8702" max="8702" width="14.42578125" style="31" customWidth="1"/>
    <col min="8703" max="8703" width="13.140625" style="31" customWidth="1"/>
    <col min="8704" max="8704" width="16.140625" style="31" customWidth="1"/>
    <col min="8705" max="8705" width="14.5703125" style="31" customWidth="1"/>
    <col min="8706" max="8954" width="11.42578125" style="31"/>
    <col min="8955" max="8955" width="8" style="31" customWidth="1"/>
    <col min="8956" max="8956" width="40.28515625" style="31" customWidth="1"/>
    <col min="8957" max="8957" width="15.140625" style="31" customWidth="1"/>
    <col min="8958" max="8958" width="14.42578125" style="31" customWidth="1"/>
    <col min="8959" max="8959" width="13.140625" style="31" customWidth="1"/>
    <col min="8960" max="8960" width="16.140625" style="31" customWidth="1"/>
    <col min="8961" max="8961" width="14.5703125" style="31" customWidth="1"/>
    <col min="8962" max="9210" width="11.42578125" style="31"/>
    <col min="9211" max="9211" width="8" style="31" customWidth="1"/>
    <col min="9212" max="9212" width="40.28515625" style="31" customWidth="1"/>
    <col min="9213" max="9213" width="15.140625" style="31" customWidth="1"/>
    <col min="9214" max="9214" width="14.42578125" style="31" customWidth="1"/>
    <col min="9215" max="9215" width="13.140625" style="31" customWidth="1"/>
    <col min="9216" max="9216" width="16.140625" style="31" customWidth="1"/>
    <col min="9217" max="9217" width="14.5703125" style="31" customWidth="1"/>
    <col min="9218" max="9466" width="11.42578125" style="31"/>
    <col min="9467" max="9467" width="8" style="31" customWidth="1"/>
    <col min="9468" max="9468" width="40.28515625" style="31" customWidth="1"/>
    <col min="9469" max="9469" width="15.140625" style="31" customWidth="1"/>
    <col min="9470" max="9470" width="14.42578125" style="31" customWidth="1"/>
    <col min="9471" max="9471" width="13.140625" style="31" customWidth="1"/>
    <col min="9472" max="9472" width="16.140625" style="31" customWidth="1"/>
    <col min="9473" max="9473" width="14.5703125" style="31" customWidth="1"/>
    <col min="9474" max="9722" width="11.42578125" style="31"/>
    <col min="9723" max="9723" width="8" style="31" customWidth="1"/>
    <col min="9724" max="9724" width="40.28515625" style="31" customWidth="1"/>
    <col min="9725" max="9725" width="15.140625" style="31" customWidth="1"/>
    <col min="9726" max="9726" width="14.42578125" style="31" customWidth="1"/>
    <col min="9727" max="9727" width="13.140625" style="31" customWidth="1"/>
    <col min="9728" max="9728" width="16.140625" style="31" customWidth="1"/>
    <col min="9729" max="9729" width="14.5703125" style="31" customWidth="1"/>
    <col min="9730" max="9978" width="11.42578125" style="31"/>
    <col min="9979" max="9979" width="8" style="31" customWidth="1"/>
    <col min="9980" max="9980" width="40.28515625" style="31" customWidth="1"/>
    <col min="9981" max="9981" width="15.140625" style="31" customWidth="1"/>
    <col min="9982" max="9982" width="14.42578125" style="31" customWidth="1"/>
    <col min="9983" max="9983" width="13.140625" style="31" customWidth="1"/>
    <col min="9984" max="9984" width="16.140625" style="31" customWidth="1"/>
    <col min="9985" max="9985" width="14.5703125" style="31" customWidth="1"/>
    <col min="9986" max="10234" width="11.42578125" style="31"/>
    <col min="10235" max="10235" width="8" style="31" customWidth="1"/>
    <col min="10236" max="10236" width="40.28515625" style="31" customWidth="1"/>
    <col min="10237" max="10237" width="15.140625" style="31" customWidth="1"/>
    <col min="10238" max="10238" width="14.42578125" style="31" customWidth="1"/>
    <col min="10239" max="10239" width="13.140625" style="31" customWidth="1"/>
    <col min="10240" max="10240" width="16.140625" style="31" customWidth="1"/>
    <col min="10241" max="10241" width="14.5703125" style="31" customWidth="1"/>
    <col min="10242" max="10490" width="11.42578125" style="31"/>
    <col min="10491" max="10491" width="8" style="31" customWidth="1"/>
    <col min="10492" max="10492" width="40.28515625" style="31" customWidth="1"/>
    <col min="10493" max="10493" width="15.140625" style="31" customWidth="1"/>
    <col min="10494" max="10494" width="14.42578125" style="31" customWidth="1"/>
    <col min="10495" max="10495" width="13.140625" style="31" customWidth="1"/>
    <col min="10496" max="10496" width="16.140625" style="31" customWidth="1"/>
    <col min="10497" max="10497" width="14.5703125" style="31" customWidth="1"/>
    <col min="10498" max="10746" width="11.42578125" style="31"/>
    <col min="10747" max="10747" width="8" style="31" customWidth="1"/>
    <col min="10748" max="10748" width="40.28515625" style="31" customWidth="1"/>
    <col min="10749" max="10749" width="15.140625" style="31" customWidth="1"/>
    <col min="10750" max="10750" width="14.42578125" style="31" customWidth="1"/>
    <col min="10751" max="10751" width="13.140625" style="31" customWidth="1"/>
    <col min="10752" max="10752" width="16.140625" style="31" customWidth="1"/>
    <col min="10753" max="10753" width="14.5703125" style="31" customWidth="1"/>
    <col min="10754" max="11002" width="11.42578125" style="31"/>
    <col min="11003" max="11003" width="8" style="31" customWidth="1"/>
    <col min="11004" max="11004" width="40.28515625" style="31" customWidth="1"/>
    <col min="11005" max="11005" width="15.140625" style="31" customWidth="1"/>
    <col min="11006" max="11006" width="14.42578125" style="31" customWidth="1"/>
    <col min="11007" max="11007" width="13.140625" style="31" customWidth="1"/>
    <col min="11008" max="11008" width="16.140625" style="31" customWidth="1"/>
    <col min="11009" max="11009" width="14.5703125" style="31" customWidth="1"/>
    <col min="11010" max="11258" width="11.42578125" style="31"/>
    <col min="11259" max="11259" width="8" style="31" customWidth="1"/>
    <col min="11260" max="11260" width="40.28515625" style="31" customWidth="1"/>
    <col min="11261" max="11261" width="15.140625" style="31" customWidth="1"/>
    <col min="11262" max="11262" width="14.42578125" style="31" customWidth="1"/>
    <col min="11263" max="11263" width="13.140625" style="31" customWidth="1"/>
    <col min="11264" max="11264" width="16.140625" style="31" customWidth="1"/>
    <col min="11265" max="11265" width="14.5703125" style="31" customWidth="1"/>
    <col min="11266" max="11514" width="11.42578125" style="31"/>
    <col min="11515" max="11515" width="8" style="31" customWidth="1"/>
    <col min="11516" max="11516" width="40.28515625" style="31" customWidth="1"/>
    <col min="11517" max="11517" width="15.140625" style="31" customWidth="1"/>
    <col min="11518" max="11518" width="14.42578125" style="31" customWidth="1"/>
    <col min="11519" max="11519" width="13.140625" style="31" customWidth="1"/>
    <col min="11520" max="11520" width="16.140625" style="31" customWidth="1"/>
    <col min="11521" max="11521" width="14.5703125" style="31" customWidth="1"/>
    <col min="11522" max="11770" width="11.42578125" style="31"/>
    <col min="11771" max="11771" width="8" style="31" customWidth="1"/>
    <col min="11772" max="11772" width="40.28515625" style="31" customWidth="1"/>
    <col min="11773" max="11773" width="15.140625" style="31" customWidth="1"/>
    <col min="11774" max="11774" width="14.42578125" style="31" customWidth="1"/>
    <col min="11775" max="11775" width="13.140625" style="31" customWidth="1"/>
    <col min="11776" max="11776" width="16.140625" style="31" customWidth="1"/>
    <col min="11777" max="11777" width="14.5703125" style="31" customWidth="1"/>
    <col min="11778" max="12026" width="11.42578125" style="31"/>
    <col min="12027" max="12027" width="8" style="31" customWidth="1"/>
    <col min="12028" max="12028" width="40.28515625" style="31" customWidth="1"/>
    <col min="12029" max="12029" width="15.140625" style="31" customWidth="1"/>
    <col min="12030" max="12030" width="14.42578125" style="31" customWidth="1"/>
    <col min="12031" max="12031" width="13.140625" style="31" customWidth="1"/>
    <col min="12032" max="12032" width="16.140625" style="31" customWidth="1"/>
    <col min="12033" max="12033" width="14.5703125" style="31" customWidth="1"/>
    <col min="12034" max="12282" width="11.42578125" style="31"/>
    <col min="12283" max="12283" width="8" style="31" customWidth="1"/>
    <col min="12284" max="12284" width="40.28515625" style="31" customWidth="1"/>
    <col min="12285" max="12285" width="15.140625" style="31" customWidth="1"/>
    <col min="12286" max="12286" width="14.42578125" style="31" customWidth="1"/>
    <col min="12287" max="12287" width="13.140625" style="31" customWidth="1"/>
    <col min="12288" max="12288" width="16.140625" style="31" customWidth="1"/>
    <col min="12289" max="12289" width="14.5703125" style="31" customWidth="1"/>
    <col min="12290" max="12538" width="11.42578125" style="31"/>
    <col min="12539" max="12539" width="8" style="31" customWidth="1"/>
    <col min="12540" max="12540" width="40.28515625" style="31" customWidth="1"/>
    <col min="12541" max="12541" width="15.140625" style="31" customWidth="1"/>
    <col min="12542" max="12542" width="14.42578125" style="31" customWidth="1"/>
    <col min="12543" max="12543" width="13.140625" style="31" customWidth="1"/>
    <col min="12544" max="12544" width="16.140625" style="31" customWidth="1"/>
    <col min="12545" max="12545" width="14.5703125" style="31" customWidth="1"/>
    <col min="12546" max="12794" width="11.42578125" style="31"/>
    <col min="12795" max="12795" width="8" style="31" customWidth="1"/>
    <col min="12796" max="12796" width="40.28515625" style="31" customWidth="1"/>
    <col min="12797" max="12797" width="15.140625" style="31" customWidth="1"/>
    <col min="12798" max="12798" width="14.42578125" style="31" customWidth="1"/>
    <col min="12799" max="12799" width="13.140625" style="31" customWidth="1"/>
    <col min="12800" max="12800" width="16.140625" style="31" customWidth="1"/>
    <col min="12801" max="12801" width="14.5703125" style="31" customWidth="1"/>
    <col min="12802" max="13050" width="11.42578125" style="31"/>
    <col min="13051" max="13051" width="8" style="31" customWidth="1"/>
    <col min="13052" max="13052" width="40.28515625" style="31" customWidth="1"/>
    <col min="13053" max="13053" width="15.140625" style="31" customWidth="1"/>
    <col min="13054" max="13054" width="14.42578125" style="31" customWidth="1"/>
    <col min="13055" max="13055" width="13.140625" style="31" customWidth="1"/>
    <col min="13056" max="13056" width="16.140625" style="31" customWidth="1"/>
    <col min="13057" max="13057" width="14.5703125" style="31" customWidth="1"/>
    <col min="13058" max="13306" width="11.42578125" style="31"/>
    <col min="13307" max="13307" width="8" style="31" customWidth="1"/>
    <col min="13308" max="13308" width="40.28515625" style="31" customWidth="1"/>
    <col min="13309" max="13309" width="15.140625" style="31" customWidth="1"/>
    <col min="13310" max="13310" width="14.42578125" style="31" customWidth="1"/>
    <col min="13311" max="13311" width="13.140625" style="31" customWidth="1"/>
    <col min="13312" max="13312" width="16.140625" style="31" customWidth="1"/>
    <col min="13313" max="13313" width="14.5703125" style="31" customWidth="1"/>
    <col min="13314" max="13562" width="11.42578125" style="31"/>
    <col min="13563" max="13563" width="8" style="31" customWidth="1"/>
    <col min="13564" max="13564" width="40.28515625" style="31" customWidth="1"/>
    <col min="13565" max="13565" width="15.140625" style="31" customWidth="1"/>
    <col min="13566" max="13566" width="14.42578125" style="31" customWidth="1"/>
    <col min="13567" max="13567" width="13.140625" style="31" customWidth="1"/>
    <col min="13568" max="13568" width="16.140625" style="31" customWidth="1"/>
    <col min="13569" max="13569" width="14.5703125" style="31" customWidth="1"/>
    <col min="13570" max="13818" width="11.42578125" style="31"/>
    <col min="13819" max="13819" width="8" style="31" customWidth="1"/>
    <col min="13820" max="13820" width="40.28515625" style="31" customWidth="1"/>
    <col min="13821" max="13821" width="15.140625" style="31" customWidth="1"/>
    <col min="13822" max="13822" width="14.42578125" style="31" customWidth="1"/>
    <col min="13823" max="13823" width="13.140625" style="31" customWidth="1"/>
    <col min="13824" max="13824" width="16.140625" style="31" customWidth="1"/>
    <col min="13825" max="13825" width="14.5703125" style="31" customWidth="1"/>
    <col min="13826" max="14074" width="11.42578125" style="31"/>
    <col min="14075" max="14075" width="8" style="31" customWidth="1"/>
    <col min="14076" max="14076" width="40.28515625" style="31" customWidth="1"/>
    <col min="14077" max="14077" width="15.140625" style="31" customWidth="1"/>
    <col min="14078" max="14078" width="14.42578125" style="31" customWidth="1"/>
    <col min="14079" max="14079" width="13.140625" style="31" customWidth="1"/>
    <col min="14080" max="14080" width="16.140625" style="31" customWidth="1"/>
    <col min="14081" max="14081" width="14.5703125" style="31" customWidth="1"/>
    <col min="14082" max="14330" width="11.42578125" style="31"/>
    <col min="14331" max="14331" width="8" style="31" customWidth="1"/>
    <col min="14332" max="14332" width="40.28515625" style="31" customWidth="1"/>
    <col min="14333" max="14333" width="15.140625" style="31" customWidth="1"/>
    <col min="14334" max="14334" width="14.42578125" style="31" customWidth="1"/>
    <col min="14335" max="14335" width="13.140625" style="31" customWidth="1"/>
    <col min="14336" max="14336" width="16.140625" style="31" customWidth="1"/>
    <col min="14337" max="14337" width="14.5703125" style="31" customWidth="1"/>
    <col min="14338" max="14586" width="11.42578125" style="31"/>
    <col min="14587" max="14587" width="8" style="31" customWidth="1"/>
    <col min="14588" max="14588" width="40.28515625" style="31" customWidth="1"/>
    <col min="14589" max="14589" width="15.140625" style="31" customWidth="1"/>
    <col min="14590" max="14590" width="14.42578125" style="31" customWidth="1"/>
    <col min="14591" max="14591" width="13.140625" style="31" customWidth="1"/>
    <col min="14592" max="14592" width="16.140625" style="31" customWidth="1"/>
    <col min="14593" max="14593" width="14.5703125" style="31" customWidth="1"/>
    <col min="14594" max="14842" width="11.42578125" style="31"/>
    <col min="14843" max="14843" width="8" style="31" customWidth="1"/>
    <col min="14844" max="14844" width="40.28515625" style="31" customWidth="1"/>
    <col min="14845" max="14845" width="15.140625" style="31" customWidth="1"/>
    <col min="14846" max="14846" width="14.42578125" style="31" customWidth="1"/>
    <col min="14847" max="14847" width="13.140625" style="31" customWidth="1"/>
    <col min="14848" max="14848" width="16.140625" style="31" customWidth="1"/>
    <col min="14849" max="14849" width="14.5703125" style="31" customWidth="1"/>
    <col min="14850" max="15098" width="11.42578125" style="31"/>
    <col min="15099" max="15099" width="8" style="31" customWidth="1"/>
    <col min="15100" max="15100" width="40.28515625" style="31" customWidth="1"/>
    <col min="15101" max="15101" width="15.140625" style="31" customWidth="1"/>
    <col min="15102" max="15102" width="14.42578125" style="31" customWidth="1"/>
    <col min="15103" max="15103" width="13.140625" style="31" customWidth="1"/>
    <col min="15104" max="15104" width="16.140625" style="31" customWidth="1"/>
    <col min="15105" max="15105" width="14.5703125" style="31" customWidth="1"/>
    <col min="15106" max="15354" width="11.42578125" style="31"/>
    <col min="15355" max="15355" width="8" style="31" customWidth="1"/>
    <col min="15356" max="15356" width="40.28515625" style="31" customWidth="1"/>
    <col min="15357" max="15357" width="15.140625" style="31" customWidth="1"/>
    <col min="15358" max="15358" width="14.42578125" style="31" customWidth="1"/>
    <col min="15359" max="15359" width="13.140625" style="31" customWidth="1"/>
    <col min="15360" max="15360" width="16.140625" style="31" customWidth="1"/>
    <col min="15361" max="15361" width="14.5703125" style="31" customWidth="1"/>
    <col min="15362" max="15610" width="11.42578125" style="31"/>
    <col min="15611" max="15611" width="8" style="31" customWidth="1"/>
    <col min="15612" max="15612" width="40.28515625" style="31" customWidth="1"/>
    <col min="15613" max="15613" width="15.140625" style="31" customWidth="1"/>
    <col min="15614" max="15614" width="14.42578125" style="31" customWidth="1"/>
    <col min="15615" max="15615" width="13.140625" style="31" customWidth="1"/>
    <col min="15616" max="15616" width="16.140625" style="31" customWidth="1"/>
    <col min="15617" max="15617" width="14.5703125" style="31" customWidth="1"/>
    <col min="15618" max="15866" width="11.42578125" style="31"/>
    <col min="15867" max="15867" width="8" style="31" customWidth="1"/>
    <col min="15868" max="15868" width="40.28515625" style="31" customWidth="1"/>
    <col min="15869" max="15869" width="15.140625" style="31" customWidth="1"/>
    <col min="15870" max="15870" width="14.42578125" style="31" customWidth="1"/>
    <col min="15871" max="15871" width="13.140625" style="31" customWidth="1"/>
    <col min="15872" max="15872" width="16.140625" style="31" customWidth="1"/>
    <col min="15873" max="15873" width="14.5703125" style="31" customWidth="1"/>
    <col min="15874" max="16122" width="11.42578125" style="31"/>
    <col min="16123" max="16123" width="8" style="31" customWidth="1"/>
    <col min="16124" max="16124" width="40.28515625" style="31" customWidth="1"/>
    <col min="16125" max="16125" width="15.140625" style="31" customWidth="1"/>
    <col min="16126" max="16126" width="14.42578125" style="31" customWidth="1"/>
    <col min="16127" max="16127" width="13.140625" style="31" customWidth="1"/>
    <col min="16128" max="16128" width="16.140625" style="31" customWidth="1"/>
    <col min="16129" max="16129" width="14.5703125" style="31" customWidth="1"/>
    <col min="16130" max="16384" width="11.42578125" style="31"/>
  </cols>
  <sheetData>
    <row r="1" spans="1:6" ht="15.75" customHeight="1" x14ac:dyDescent="0.3">
      <c r="A1" s="155" t="s">
        <v>299</v>
      </c>
      <c r="B1" s="155"/>
      <c r="C1" s="155"/>
      <c r="D1" s="155"/>
      <c r="E1" s="155"/>
      <c r="F1" s="155"/>
    </row>
    <row r="2" spans="1:6" ht="15.75" customHeight="1" x14ac:dyDescent="0.2">
      <c r="A2" s="145" t="s">
        <v>300</v>
      </c>
      <c r="B2" s="145"/>
      <c r="C2" s="145"/>
      <c r="D2" s="145"/>
      <c r="E2" s="145"/>
      <c r="F2" s="145"/>
    </row>
    <row r="3" spans="1:6" ht="15.75" customHeight="1" x14ac:dyDescent="0.2">
      <c r="A3" s="145" t="s">
        <v>353</v>
      </c>
      <c r="B3" s="145"/>
      <c r="C3" s="145"/>
      <c r="D3" s="145"/>
      <c r="E3" s="145"/>
      <c r="F3" s="145"/>
    </row>
    <row r="4" spans="1:6" ht="15.75" customHeight="1" x14ac:dyDescent="0.2">
      <c r="A4" s="145" t="s">
        <v>301</v>
      </c>
      <c r="B4" s="145"/>
      <c r="C4" s="145"/>
      <c r="D4" s="145"/>
      <c r="E4" s="145"/>
      <c r="F4" s="145"/>
    </row>
    <row r="5" spans="1:6" ht="12.75" customHeight="1" x14ac:dyDescent="0.2">
      <c r="A5" s="142" t="s">
        <v>140</v>
      </c>
      <c r="B5" s="142"/>
      <c r="C5" s="142"/>
      <c r="D5" s="142"/>
      <c r="E5" s="142"/>
      <c r="F5" s="142"/>
    </row>
    <row r="6" spans="1:6" ht="12.75" customHeight="1" x14ac:dyDescent="0.2">
      <c r="A6" s="147"/>
      <c r="B6" s="34"/>
      <c r="C6" s="35" t="s">
        <v>302</v>
      </c>
      <c r="D6" s="34" t="s">
        <v>303</v>
      </c>
      <c r="E6" s="35" t="s">
        <v>304</v>
      </c>
      <c r="F6" s="35"/>
    </row>
    <row r="7" spans="1:6" ht="12.75" customHeight="1" x14ac:dyDescent="0.2">
      <c r="A7" s="148" t="s">
        <v>305</v>
      </c>
      <c r="B7" s="36" t="s">
        <v>306</v>
      </c>
      <c r="C7" s="37" t="s">
        <v>307</v>
      </c>
      <c r="D7" s="36" t="s">
        <v>308</v>
      </c>
      <c r="E7" s="37" t="s">
        <v>309</v>
      </c>
      <c r="F7" s="37" t="s">
        <v>310</v>
      </c>
    </row>
    <row r="8" spans="1:6" ht="12.75" customHeight="1" x14ac:dyDescent="0.2">
      <c r="A8" s="33"/>
      <c r="B8" s="34"/>
      <c r="C8" s="35"/>
      <c r="D8" s="34" t="s">
        <v>311</v>
      </c>
      <c r="E8" s="35" t="s">
        <v>312</v>
      </c>
      <c r="F8" s="35"/>
    </row>
    <row r="9" spans="1:6" ht="3.75" customHeight="1" x14ac:dyDescent="0.2"/>
    <row r="10" spans="1:6" ht="12.75" customHeight="1" x14ac:dyDescent="0.2">
      <c r="A10" s="38">
        <v>1</v>
      </c>
      <c r="B10" s="39" t="s">
        <v>166</v>
      </c>
      <c r="C10" s="40">
        <v>0</v>
      </c>
      <c r="D10" s="40">
        <v>0</v>
      </c>
      <c r="E10" s="40">
        <v>0</v>
      </c>
      <c r="F10" s="40">
        <f t="shared" ref="F10:F41" si="0">SUM(C10:E10)</f>
        <v>0</v>
      </c>
    </row>
    <row r="11" spans="1:6" ht="12.75" customHeight="1" x14ac:dyDescent="0.2">
      <c r="A11" s="41">
        <v>2</v>
      </c>
      <c r="B11" s="42" t="s">
        <v>167</v>
      </c>
      <c r="C11" s="43">
        <v>0</v>
      </c>
      <c r="D11" s="43">
        <v>0</v>
      </c>
      <c r="E11" s="43">
        <v>0</v>
      </c>
      <c r="F11" s="43">
        <f t="shared" si="0"/>
        <v>0</v>
      </c>
    </row>
    <row r="12" spans="1:6" ht="12.75" customHeight="1" x14ac:dyDescent="0.2">
      <c r="A12" s="38">
        <v>3</v>
      </c>
      <c r="B12" s="39" t="s">
        <v>313</v>
      </c>
      <c r="C12" s="40">
        <v>0</v>
      </c>
      <c r="D12" s="40">
        <v>0</v>
      </c>
      <c r="E12" s="40">
        <v>0</v>
      </c>
      <c r="F12" s="40">
        <f t="shared" si="0"/>
        <v>0</v>
      </c>
    </row>
    <row r="13" spans="1:6" ht="12.75" customHeight="1" x14ac:dyDescent="0.2">
      <c r="A13" s="41">
        <v>4</v>
      </c>
      <c r="B13" s="42" t="s">
        <v>169</v>
      </c>
      <c r="C13" s="43">
        <v>0</v>
      </c>
      <c r="D13" s="43">
        <v>0</v>
      </c>
      <c r="E13" s="43">
        <v>0</v>
      </c>
      <c r="F13" s="43">
        <f t="shared" si="0"/>
        <v>0</v>
      </c>
    </row>
    <row r="14" spans="1:6" ht="12.75" customHeight="1" x14ac:dyDescent="0.2">
      <c r="A14" s="38">
        <v>5</v>
      </c>
      <c r="B14" s="39" t="s">
        <v>170</v>
      </c>
      <c r="C14" s="40">
        <v>0</v>
      </c>
      <c r="D14" s="40">
        <v>0</v>
      </c>
      <c r="E14" s="40">
        <v>0</v>
      </c>
      <c r="F14" s="40">
        <f t="shared" si="0"/>
        <v>0</v>
      </c>
    </row>
    <row r="15" spans="1:6" ht="12.75" customHeight="1" x14ac:dyDescent="0.2">
      <c r="A15" s="41">
        <v>6</v>
      </c>
      <c r="B15" s="42" t="s">
        <v>314</v>
      </c>
      <c r="C15" s="43">
        <v>0</v>
      </c>
      <c r="D15" s="43">
        <v>0</v>
      </c>
      <c r="E15" s="43">
        <v>0</v>
      </c>
      <c r="F15" s="43">
        <f t="shared" si="0"/>
        <v>0</v>
      </c>
    </row>
    <row r="16" spans="1:6" ht="12.75" customHeight="1" x14ac:dyDescent="0.2">
      <c r="A16" s="38">
        <v>7</v>
      </c>
      <c r="B16" s="39" t="s">
        <v>172</v>
      </c>
      <c r="C16" s="40">
        <v>0</v>
      </c>
      <c r="D16" s="40">
        <v>0</v>
      </c>
      <c r="E16" s="40">
        <v>0</v>
      </c>
      <c r="F16" s="40">
        <f t="shared" si="0"/>
        <v>0</v>
      </c>
    </row>
    <row r="17" spans="1:6" ht="12.75" customHeight="1" x14ac:dyDescent="0.2">
      <c r="A17" s="41">
        <v>8</v>
      </c>
      <c r="B17" s="42" t="s">
        <v>173</v>
      </c>
      <c r="C17" s="43">
        <v>0</v>
      </c>
      <c r="D17" s="43">
        <v>0</v>
      </c>
      <c r="E17" s="43">
        <v>0</v>
      </c>
      <c r="F17" s="43">
        <f t="shared" si="0"/>
        <v>0</v>
      </c>
    </row>
    <row r="18" spans="1:6" ht="12.75" customHeight="1" x14ac:dyDescent="0.2">
      <c r="A18" s="38">
        <v>9</v>
      </c>
      <c r="B18" s="39" t="s">
        <v>174</v>
      </c>
      <c r="C18" s="40">
        <v>0</v>
      </c>
      <c r="D18" s="40">
        <v>0</v>
      </c>
      <c r="E18" s="40">
        <v>0</v>
      </c>
      <c r="F18" s="40">
        <f t="shared" si="0"/>
        <v>0</v>
      </c>
    </row>
    <row r="19" spans="1:6" ht="12.75" customHeight="1" x14ac:dyDescent="0.2">
      <c r="A19" s="41">
        <v>10</v>
      </c>
      <c r="B19" s="42" t="s">
        <v>175</v>
      </c>
      <c r="C19" s="43">
        <v>0</v>
      </c>
      <c r="D19" s="43">
        <v>0</v>
      </c>
      <c r="E19" s="43">
        <v>0</v>
      </c>
      <c r="F19" s="43">
        <f t="shared" si="0"/>
        <v>0</v>
      </c>
    </row>
    <row r="20" spans="1:6" ht="12.75" customHeight="1" x14ac:dyDescent="0.2">
      <c r="A20" s="38">
        <v>11</v>
      </c>
      <c r="B20" s="39" t="s">
        <v>176</v>
      </c>
      <c r="C20" s="40">
        <v>0</v>
      </c>
      <c r="D20" s="40">
        <v>0</v>
      </c>
      <c r="E20" s="40">
        <v>0</v>
      </c>
      <c r="F20" s="40">
        <f t="shared" si="0"/>
        <v>0</v>
      </c>
    </row>
    <row r="21" spans="1:6" ht="12.75" customHeight="1" x14ac:dyDescent="0.2">
      <c r="A21" s="41">
        <v>12</v>
      </c>
      <c r="B21" s="42" t="s">
        <v>177</v>
      </c>
      <c r="C21" s="43">
        <v>0</v>
      </c>
      <c r="D21" s="43">
        <v>0</v>
      </c>
      <c r="E21" s="43">
        <v>0</v>
      </c>
      <c r="F21" s="43">
        <f t="shared" si="0"/>
        <v>0</v>
      </c>
    </row>
    <row r="22" spans="1:6" ht="12.75" customHeight="1" x14ac:dyDescent="0.2">
      <c r="A22" s="38">
        <v>13</v>
      </c>
      <c r="B22" s="39" t="s">
        <v>315</v>
      </c>
      <c r="C22" s="40">
        <v>0</v>
      </c>
      <c r="D22" s="40">
        <v>0</v>
      </c>
      <c r="E22" s="40">
        <v>0</v>
      </c>
      <c r="F22" s="40">
        <f t="shared" si="0"/>
        <v>0</v>
      </c>
    </row>
    <row r="23" spans="1:6" ht="12.75" customHeight="1" x14ac:dyDescent="0.2">
      <c r="A23" s="41">
        <v>14</v>
      </c>
      <c r="B23" s="42" t="s">
        <v>179</v>
      </c>
      <c r="C23" s="43">
        <v>0</v>
      </c>
      <c r="D23" s="43">
        <v>0</v>
      </c>
      <c r="E23" s="43">
        <v>0</v>
      </c>
      <c r="F23" s="43">
        <f t="shared" si="0"/>
        <v>0</v>
      </c>
    </row>
    <row r="24" spans="1:6" ht="12.75" customHeight="1" x14ac:dyDescent="0.2">
      <c r="A24" s="38">
        <v>15</v>
      </c>
      <c r="B24" s="39" t="s">
        <v>316</v>
      </c>
      <c r="C24" s="40">
        <v>0</v>
      </c>
      <c r="D24" s="40">
        <v>0</v>
      </c>
      <c r="E24" s="40">
        <v>0</v>
      </c>
      <c r="F24" s="40">
        <f t="shared" si="0"/>
        <v>0</v>
      </c>
    </row>
    <row r="25" spans="1:6" ht="12.75" customHeight="1" x14ac:dyDescent="0.2">
      <c r="A25" s="41">
        <v>16</v>
      </c>
      <c r="B25" s="42" t="s">
        <v>181</v>
      </c>
      <c r="C25" s="43">
        <v>0</v>
      </c>
      <c r="D25" s="43">
        <v>0</v>
      </c>
      <c r="E25" s="43">
        <v>0</v>
      </c>
      <c r="F25" s="43">
        <f t="shared" si="0"/>
        <v>0</v>
      </c>
    </row>
    <row r="26" spans="1:6" ht="12.75" customHeight="1" x14ac:dyDescent="0.2">
      <c r="A26" s="38">
        <v>17</v>
      </c>
      <c r="B26" s="39" t="s">
        <v>182</v>
      </c>
      <c r="C26" s="40">
        <v>0</v>
      </c>
      <c r="D26" s="40">
        <v>0</v>
      </c>
      <c r="E26" s="40">
        <v>0</v>
      </c>
      <c r="F26" s="40">
        <f t="shared" si="0"/>
        <v>0</v>
      </c>
    </row>
    <row r="27" spans="1:6" ht="12.75" customHeight="1" x14ac:dyDescent="0.2">
      <c r="A27" s="41">
        <v>18</v>
      </c>
      <c r="B27" s="42" t="s">
        <v>317</v>
      </c>
      <c r="C27" s="43">
        <v>0</v>
      </c>
      <c r="D27" s="43">
        <v>0</v>
      </c>
      <c r="E27" s="43">
        <v>0</v>
      </c>
      <c r="F27" s="43">
        <f t="shared" si="0"/>
        <v>0</v>
      </c>
    </row>
    <row r="28" spans="1:6" ht="12.75" customHeight="1" x14ac:dyDescent="0.2">
      <c r="A28" s="38">
        <v>19</v>
      </c>
      <c r="B28" s="39" t="s">
        <v>184</v>
      </c>
      <c r="C28" s="40">
        <v>0</v>
      </c>
      <c r="D28" s="40">
        <v>0</v>
      </c>
      <c r="E28" s="40">
        <v>0</v>
      </c>
      <c r="F28" s="40">
        <f t="shared" si="0"/>
        <v>0</v>
      </c>
    </row>
    <row r="29" spans="1:6" ht="12.75" customHeight="1" x14ac:dyDescent="0.2">
      <c r="A29" s="41">
        <v>20</v>
      </c>
      <c r="B29" s="42" t="s">
        <v>185</v>
      </c>
      <c r="C29" s="43">
        <v>0</v>
      </c>
      <c r="D29" s="43">
        <v>0</v>
      </c>
      <c r="E29" s="43">
        <v>0</v>
      </c>
      <c r="F29" s="43">
        <f t="shared" si="0"/>
        <v>0</v>
      </c>
    </row>
    <row r="30" spans="1:6" ht="12.75" customHeight="1" x14ac:dyDescent="0.2">
      <c r="A30" s="38">
        <v>21</v>
      </c>
      <c r="B30" s="39" t="s">
        <v>186</v>
      </c>
      <c r="C30" s="40">
        <v>0</v>
      </c>
      <c r="D30" s="40">
        <v>0</v>
      </c>
      <c r="E30" s="40">
        <v>0</v>
      </c>
      <c r="F30" s="40">
        <f t="shared" si="0"/>
        <v>0</v>
      </c>
    </row>
    <row r="31" spans="1:6" ht="12.75" customHeight="1" x14ac:dyDescent="0.2">
      <c r="A31" s="41">
        <v>22</v>
      </c>
      <c r="B31" s="42" t="s">
        <v>187</v>
      </c>
      <c r="C31" s="43">
        <v>0</v>
      </c>
      <c r="D31" s="43">
        <v>0</v>
      </c>
      <c r="E31" s="43">
        <v>0</v>
      </c>
      <c r="F31" s="43">
        <f t="shared" si="0"/>
        <v>0</v>
      </c>
    </row>
    <row r="32" spans="1:6" ht="12.75" customHeight="1" x14ac:dyDescent="0.2">
      <c r="A32" s="38">
        <v>23</v>
      </c>
      <c r="B32" s="39" t="s">
        <v>188</v>
      </c>
      <c r="C32" s="40">
        <v>0</v>
      </c>
      <c r="D32" s="40">
        <v>0</v>
      </c>
      <c r="E32" s="40">
        <v>0</v>
      </c>
      <c r="F32" s="40">
        <f t="shared" si="0"/>
        <v>0</v>
      </c>
    </row>
    <row r="33" spans="1:6" ht="12.75" customHeight="1" x14ac:dyDescent="0.2">
      <c r="A33" s="41">
        <v>24</v>
      </c>
      <c r="B33" s="42" t="s">
        <v>318</v>
      </c>
      <c r="C33" s="43">
        <v>0</v>
      </c>
      <c r="D33" s="43">
        <v>0</v>
      </c>
      <c r="E33" s="43">
        <v>0</v>
      </c>
      <c r="F33" s="43">
        <f t="shared" si="0"/>
        <v>0</v>
      </c>
    </row>
    <row r="34" spans="1:6" ht="12.75" customHeight="1" x14ac:dyDescent="0.2">
      <c r="A34" s="38">
        <v>25</v>
      </c>
      <c r="B34" s="39" t="s">
        <v>190</v>
      </c>
      <c r="C34" s="40">
        <v>0</v>
      </c>
      <c r="D34" s="40">
        <v>0</v>
      </c>
      <c r="E34" s="40">
        <v>0</v>
      </c>
      <c r="F34" s="40">
        <f t="shared" si="0"/>
        <v>0</v>
      </c>
    </row>
    <row r="35" spans="1:6" ht="12.75" customHeight="1" x14ac:dyDescent="0.2">
      <c r="A35" s="41">
        <v>26</v>
      </c>
      <c r="B35" s="42" t="s">
        <v>191</v>
      </c>
      <c r="C35" s="43">
        <v>0</v>
      </c>
      <c r="D35" s="43">
        <v>0</v>
      </c>
      <c r="E35" s="43">
        <v>0</v>
      </c>
      <c r="F35" s="43">
        <f t="shared" si="0"/>
        <v>0</v>
      </c>
    </row>
    <row r="36" spans="1:6" ht="12.75" customHeight="1" x14ac:dyDescent="0.2">
      <c r="A36" s="38">
        <v>27</v>
      </c>
      <c r="B36" s="39" t="s">
        <v>319</v>
      </c>
      <c r="C36" s="40">
        <v>0</v>
      </c>
      <c r="D36" s="40">
        <v>0</v>
      </c>
      <c r="E36" s="40">
        <v>0</v>
      </c>
      <c r="F36" s="40">
        <f t="shared" si="0"/>
        <v>0</v>
      </c>
    </row>
    <row r="37" spans="1:6" ht="12.75" customHeight="1" x14ac:dyDescent="0.2">
      <c r="A37" s="41">
        <v>28</v>
      </c>
      <c r="B37" s="42" t="s">
        <v>193</v>
      </c>
      <c r="C37" s="43">
        <v>0</v>
      </c>
      <c r="D37" s="43">
        <v>0</v>
      </c>
      <c r="E37" s="43">
        <v>0</v>
      </c>
      <c r="F37" s="43">
        <f t="shared" si="0"/>
        <v>0</v>
      </c>
    </row>
    <row r="38" spans="1:6" ht="12.75" customHeight="1" x14ac:dyDescent="0.2">
      <c r="A38" s="38">
        <v>29</v>
      </c>
      <c r="B38" s="39" t="s">
        <v>194</v>
      </c>
      <c r="C38" s="40">
        <v>0</v>
      </c>
      <c r="D38" s="40">
        <v>0</v>
      </c>
      <c r="E38" s="40">
        <v>0</v>
      </c>
      <c r="F38" s="40">
        <f t="shared" si="0"/>
        <v>0</v>
      </c>
    </row>
    <row r="39" spans="1:6" ht="12.75" customHeight="1" x14ac:dyDescent="0.2">
      <c r="A39" s="41">
        <v>30</v>
      </c>
      <c r="B39" s="42" t="s">
        <v>195</v>
      </c>
      <c r="C39" s="43">
        <v>0</v>
      </c>
      <c r="D39" s="43">
        <v>0</v>
      </c>
      <c r="E39" s="43">
        <v>0</v>
      </c>
      <c r="F39" s="43">
        <f t="shared" si="0"/>
        <v>0</v>
      </c>
    </row>
    <row r="40" spans="1:6" ht="12.75" customHeight="1" x14ac:dyDescent="0.2">
      <c r="A40" s="38">
        <v>31</v>
      </c>
      <c r="B40" s="39" t="s">
        <v>196</v>
      </c>
      <c r="C40" s="40">
        <v>0</v>
      </c>
      <c r="D40" s="40">
        <v>0</v>
      </c>
      <c r="E40" s="40">
        <v>0</v>
      </c>
      <c r="F40" s="40">
        <f t="shared" si="0"/>
        <v>0</v>
      </c>
    </row>
    <row r="41" spans="1:6" ht="12.75" customHeight="1" x14ac:dyDescent="0.2">
      <c r="A41" s="41">
        <v>32</v>
      </c>
      <c r="B41" s="42" t="s">
        <v>320</v>
      </c>
      <c r="C41" s="43">
        <v>0</v>
      </c>
      <c r="D41" s="43">
        <v>0</v>
      </c>
      <c r="E41" s="43">
        <v>0</v>
      </c>
      <c r="F41" s="43">
        <f t="shared" si="0"/>
        <v>0</v>
      </c>
    </row>
    <row r="42" spans="1:6" ht="12.75" customHeight="1" x14ac:dyDescent="0.2">
      <c r="A42" s="38">
        <v>33</v>
      </c>
      <c r="B42" s="39" t="s">
        <v>198</v>
      </c>
      <c r="C42" s="40">
        <v>0</v>
      </c>
      <c r="D42" s="40">
        <v>0</v>
      </c>
      <c r="E42" s="40">
        <v>0</v>
      </c>
      <c r="F42" s="40">
        <f t="shared" ref="F42:F77" si="1">SUM(C42:E42)</f>
        <v>0</v>
      </c>
    </row>
    <row r="43" spans="1:6" ht="12.75" customHeight="1" x14ac:dyDescent="0.2">
      <c r="A43" s="41">
        <v>34</v>
      </c>
      <c r="B43" s="42" t="s">
        <v>199</v>
      </c>
      <c r="C43" s="43">
        <v>0</v>
      </c>
      <c r="D43" s="43">
        <v>0</v>
      </c>
      <c r="E43" s="43">
        <v>0</v>
      </c>
      <c r="F43" s="43">
        <f t="shared" si="1"/>
        <v>0</v>
      </c>
    </row>
    <row r="44" spans="1:6" ht="12.75" customHeight="1" x14ac:dyDescent="0.2">
      <c r="A44" s="38">
        <v>35</v>
      </c>
      <c r="B44" s="39" t="s">
        <v>200</v>
      </c>
      <c r="C44" s="40">
        <v>0</v>
      </c>
      <c r="D44" s="40">
        <v>0</v>
      </c>
      <c r="E44" s="40">
        <v>0</v>
      </c>
      <c r="F44" s="40">
        <f t="shared" si="1"/>
        <v>0</v>
      </c>
    </row>
    <row r="45" spans="1:6" ht="12.75" customHeight="1" x14ac:dyDescent="0.2">
      <c r="A45" s="41">
        <v>36</v>
      </c>
      <c r="B45" s="42" t="s">
        <v>201</v>
      </c>
      <c r="C45" s="43">
        <v>0</v>
      </c>
      <c r="D45" s="43">
        <v>0</v>
      </c>
      <c r="E45" s="43">
        <v>0</v>
      </c>
      <c r="F45" s="43">
        <f t="shared" si="1"/>
        <v>0</v>
      </c>
    </row>
    <row r="46" spans="1:6" ht="12.75" customHeight="1" x14ac:dyDescent="0.2">
      <c r="A46" s="38">
        <v>37</v>
      </c>
      <c r="B46" s="39" t="s">
        <v>202</v>
      </c>
      <c r="C46" s="40">
        <v>0</v>
      </c>
      <c r="D46" s="40">
        <v>0</v>
      </c>
      <c r="E46" s="40">
        <v>0</v>
      </c>
      <c r="F46" s="40">
        <f t="shared" si="1"/>
        <v>0</v>
      </c>
    </row>
    <row r="47" spans="1:6" ht="12.75" customHeight="1" x14ac:dyDescent="0.2">
      <c r="A47" s="41">
        <v>38</v>
      </c>
      <c r="B47" s="42" t="s">
        <v>203</v>
      </c>
      <c r="C47" s="43">
        <v>0</v>
      </c>
      <c r="D47" s="43">
        <v>0</v>
      </c>
      <c r="E47" s="43">
        <v>0</v>
      </c>
      <c r="F47" s="43">
        <f t="shared" si="1"/>
        <v>0</v>
      </c>
    </row>
    <row r="48" spans="1:6" ht="12.75" customHeight="1" x14ac:dyDescent="0.2">
      <c r="A48" s="38">
        <v>39</v>
      </c>
      <c r="B48" s="39" t="s">
        <v>204</v>
      </c>
      <c r="C48" s="40">
        <v>0</v>
      </c>
      <c r="D48" s="40">
        <v>0</v>
      </c>
      <c r="E48" s="40">
        <v>0</v>
      </c>
      <c r="F48" s="40">
        <f t="shared" si="1"/>
        <v>0</v>
      </c>
    </row>
    <row r="49" spans="1:6" ht="12.75" customHeight="1" x14ac:dyDescent="0.2">
      <c r="A49" s="41">
        <v>40</v>
      </c>
      <c r="B49" s="42" t="s">
        <v>205</v>
      </c>
      <c r="C49" s="43">
        <v>0</v>
      </c>
      <c r="D49" s="43">
        <v>0</v>
      </c>
      <c r="E49" s="43">
        <v>0</v>
      </c>
      <c r="F49" s="43">
        <f t="shared" si="1"/>
        <v>0</v>
      </c>
    </row>
    <row r="50" spans="1:6" ht="12.75" customHeight="1" x14ac:dyDescent="0.2">
      <c r="A50" s="38">
        <v>41</v>
      </c>
      <c r="B50" s="39" t="s">
        <v>206</v>
      </c>
      <c r="C50" s="40">
        <v>0</v>
      </c>
      <c r="D50" s="40">
        <v>0</v>
      </c>
      <c r="E50" s="40">
        <v>0</v>
      </c>
      <c r="F50" s="40">
        <f t="shared" si="1"/>
        <v>0</v>
      </c>
    </row>
    <row r="51" spans="1:6" ht="12.75" customHeight="1" x14ac:dyDescent="0.2">
      <c r="A51" s="41">
        <v>42</v>
      </c>
      <c r="B51" s="42" t="s">
        <v>321</v>
      </c>
      <c r="C51" s="43">
        <v>0</v>
      </c>
      <c r="D51" s="43">
        <v>0</v>
      </c>
      <c r="E51" s="43">
        <v>0</v>
      </c>
      <c r="F51" s="43">
        <f t="shared" si="1"/>
        <v>0</v>
      </c>
    </row>
    <row r="52" spans="1:6" ht="12.75" customHeight="1" x14ac:dyDescent="0.2">
      <c r="A52" s="38">
        <v>43</v>
      </c>
      <c r="B52" s="39" t="s">
        <v>208</v>
      </c>
      <c r="C52" s="40">
        <v>0</v>
      </c>
      <c r="D52" s="40">
        <v>0</v>
      </c>
      <c r="E52" s="40">
        <v>0</v>
      </c>
      <c r="F52" s="40">
        <f t="shared" si="1"/>
        <v>0</v>
      </c>
    </row>
    <row r="53" spans="1:6" ht="12.75" customHeight="1" x14ac:dyDescent="0.2">
      <c r="A53" s="41">
        <v>44</v>
      </c>
      <c r="B53" s="42" t="s">
        <v>322</v>
      </c>
      <c r="C53" s="43">
        <v>0</v>
      </c>
      <c r="D53" s="43">
        <v>0</v>
      </c>
      <c r="E53" s="43">
        <v>0</v>
      </c>
      <c r="F53" s="43">
        <f t="shared" si="1"/>
        <v>0</v>
      </c>
    </row>
    <row r="54" spans="1:6" ht="12.75" customHeight="1" x14ac:dyDescent="0.2">
      <c r="A54" s="38">
        <v>45</v>
      </c>
      <c r="B54" s="39" t="s">
        <v>210</v>
      </c>
      <c r="C54" s="40">
        <v>0</v>
      </c>
      <c r="D54" s="40">
        <v>0</v>
      </c>
      <c r="E54" s="40">
        <v>0</v>
      </c>
      <c r="F54" s="40">
        <f t="shared" si="1"/>
        <v>0</v>
      </c>
    </row>
    <row r="55" spans="1:6" ht="12.75" customHeight="1" x14ac:dyDescent="0.2">
      <c r="A55" s="41">
        <v>46</v>
      </c>
      <c r="B55" s="42" t="s">
        <v>323</v>
      </c>
      <c r="C55" s="43">
        <v>0</v>
      </c>
      <c r="D55" s="43">
        <v>0</v>
      </c>
      <c r="E55" s="43">
        <v>0</v>
      </c>
      <c r="F55" s="43">
        <f t="shared" si="1"/>
        <v>0</v>
      </c>
    </row>
    <row r="56" spans="1:6" ht="12.75" customHeight="1" x14ac:dyDescent="0.2">
      <c r="A56" s="38">
        <v>47</v>
      </c>
      <c r="B56" s="39" t="s">
        <v>212</v>
      </c>
      <c r="C56" s="40">
        <v>0</v>
      </c>
      <c r="D56" s="40">
        <v>0</v>
      </c>
      <c r="E56" s="40">
        <v>0</v>
      </c>
      <c r="F56" s="40">
        <f t="shared" si="1"/>
        <v>0</v>
      </c>
    </row>
    <row r="57" spans="1:6" ht="12.75" customHeight="1" x14ac:dyDescent="0.2">
      <c r="A57" s="41">
        <v>48</v>
      </c>
      <c r="B57" s="42" t="s">
        <v>213</v>
      </c>
      <c r="C57" s="43">
        <v>0</v>
      </c>
      <c r="D57" s="43">
        <v>0</v>
      </c>
      <c r="E57" s="43">
        <v>0</v>
      </c>
      <c r="F57" s="43">
        <f t="shared" si="1"/>
        <v>0</v>
      </c>
    </row>
    <row r="58" spans="1:6" ht="12.75" customHeight="1" x14ac:dyDescent="0.2">
      <c r="A58" s="38">
        <v>49</v>
      </c>
      <c r="B58" s="39" t="s">
        <v>214</v>
      </c>
      <c r="C58" s="40">
        <v>0</v>
      </c>
      <c r="D58" s="40">
        <v>0</v>
      </c>
      <c r="E58" s="40">
        <v>0</v>
      </c>
      <c r="F58" s="40">
        <f t="shared" si="1"/>
        <v>0</v>
      </c>
    </row>
    <row r="59" spans="1:6" ht="12.75" customHeight="1" x14ac:dyDescent="0.2">
      <c r="A59" s="41">
        <v>50</v>
      </c>
      <c r="B59" s="42" t="s">
        <v>324</v>
      </c>
      <c r="C59" s="43">
        <v>0</v>
      </c>
      <c r="D59" s="43">
        <v>0</v>
      </c>
      <c r="E59" s="43">
        <v>0</v>
      </c>
      <c r="F59" s="43">
        <f t="shared" si="1"/>
        <v>0</v>
      </c>
    </row>
    <row r="60" spans="1:6" ht="12.75" customHeight="1" x14ac:dyDescent="0.2">
      <c r="A60" s="164"/>
      <c r="B60" s="165"/>
      <c r="C60" s="166"/>
      <c r="D60" s="166"/>
      <c r="E60" s="166"/>
      <c r="F60" s="166"/>
    </row>
    <row r="61" spans="1:6" ht="12.75" customHeight="1" x14ac:dyDescent="0.2">
      <c r="A61" s="161"/>
      <c r="B61" s="162"/>
      <c r="C61" s="163" t="s">
        <v>302</v>
      </c>
      <c r="D61" s="162" t="s">
        <v>303</v>
      </c>
      <c r="E61" s="163" t="s">
        <v>304</v>
      </c>
      <c r="F61" s="163"/>
    </row>
    <row r="62" spans="1:6" ht="12.75" customHeight="1" x14ac:dyDescent="0.2">
      <c r="A62" s="148" t="s">
        <v>305</v>
      </c>
      <c r="B62" s="36" t="s">
        <v>306</v>
      </c>
      <c r="C62" s="37" t="s">
        <v>307</v>
      </c>
      <c r="D62" s="36" t="s">
        <v>308</v>
      </c>
      <c r="E62" s="37" t="s">
        <v>309</v>
      </c>
      <c r="F62" s="37" t="s">
        <v>310</v>
      </c>
    </row>
    <row r="63" spans="1:6" ht="12.75" customHeight="1" x14ac:dyDescent="0.2">
      <c r="A63" s="138"/>
      <c r="B63" s="34"/>
      <c r="C63" s="35"/>
      <c r="D63" s="34" t="s">
        <v>311</v>
      </c>
      <c r="E63" s="35" t="s">
        <v>312</v>
      </c>
      <c r="F63" s="35"/>
    </row>
    <row r="64" spans="1:6" ht="12.75" customHeight="1" x14ac:dyDescent="0.2">
      <c r="A64" s="38">
        <v>51</v>
      </c>
      <c r="B64" s="39" t="s">
        <v>216</v>
      </c>
      <c r="C64" s="40">
        <v>0</v>
      </c>
      <c r="D64" s="40">
        <v>0</v>
      </c>
      <c r="E64" s="40">
        <v>0</v>
      </c>
      <c r="F64" s="40">
        <f t="shared" si="1"/>
        <v>0</v>
      </c>
    </row>
    <row r="65" spans="1:6" ht="12.75" customHeight="1" x14ac:dyDescent="0.2">
      <c r="A65" s="41">
        <v>52</v>
      </c>
      <c r="B65" s="42" t="s">
        <v>325</v>
      </c>
      <c r="C65" s="43">
        <v>0</v>
      </c>
      <c r="D65" s="43">
        <v>0</v>
      </c>
      <c r="E65" s="43">
        <v>0</v>
      </c>
      <c r="F65" s="43">
        <f t="shared" si="1"/>
        <v>0</v>
      </c>
    </row>
    <row r="66" spans="1:6" ht="12.75" customHeight="1" x14ac:dyDescent="0.2">
      <c r="A66" s="38">
        <v>53</v>
      </c>
      <c r="B66" s="39" t="s">
        <v>218</v>
      </c>
      <c r="C66" s="40">
        <v>0</v>
      </c>
      <c r="D66" s="40">
        <v>0</v>
      </c>
      <c r="E66" s="40">
        <v>0</v>
      </c>
      <c r="F66" s="40">
        <f t="shared" si="1"/>
        <v>0</v>
      </c>
    </row>
    <row r="67" spans="1:6" ht="12.75" customHeight="1" x14ac:dyDescent="0.2">
      <c r="A67" s="41">
        <v>54</v>
      </c>
      <c r="B67" s="42" t="s">
        <v>219</v>
      </c>
      <c r="C67" s="43">
        <v>0</v>
      </c>
      <c r="D67" s="43">
        <v>0</v>
      </c>
      <c r="E67" s="43">
        <v>0</v>
      </c>
      <c r="F67" s="43">
        <f t="shared" si="1"/>
        <v>0</v>
      </c>
    </row>
    <row r="68" spans="1:6" ht="12.75" customHeight="1" x14ac:dyDescent="0.2">
      <c r="A68" s="38">
        <v>55</v>
      </c>
      <c r="B68" s="39" t="s">
        <v>326</v>
      </c>
      <c r="C68" s="40">
        <v>0</v>
      </c>
      <c r="D68" s="40">
        <v>0</v>
      </c>
      <c r="E68" s="40">
        <v>0</v>
      </c>
      <c r="F68" s="40">
        <f t="shared" si="1"/>
        <v>0</v>
      </c>
    </row>
    <row r="69" spans="1:6" ht="12.75" customHeight="1" x14ac:dyDescent="0.2">
      <c r="A69" s="41">
        <v>56</v>
      </c>
      <c r="B69" s="42" t="s">
        <v>221</v>
      </c>
      <c r="C69" s="43">
        <v>0</v>
      </c>
      <c r="D69" s="43">
        <v>0</v>
      </c>
      <c r="E69" s="43">
        <v>0</v>
      </c>
      <c r="F69" s="43">
        <f t="shared" si="1"/>
        <v>0</v>
      </c>
    </row>
    <row r="70" spans="1:6" ht="12.75" customHeight="1" x14ac:dyDescent="0.2">
      <c r="A70" s="38">
        <v>57</v>
      </c>
      <c r="B70" s="39" t="s">
        <v>327</v>
      </c>
      <c r="C70" s="40">
        <v>0</v>
      </c>
      <c r="D70" s="40">
        <v>0</v>
      </c>
      <c r="E70" s="40">
        <v>0</v>
      </c>
      <c r="F70" s="40">
        <f t="shared" si="1"/>
        <v>0</v>
      </c>
    </row>
    <row r="71" spans="1:6" ht="12.75" customHeight="1" x14ac:dyDescent="0.2">
      <c r="A71" s="41">
        <v>58</v>
      </c>
      <c r="B71" s="42" t="s">
        <v>223</v>
      </c>
      <c r="C71" s="43">
        <v>0</v>
      </c>
      <c r="D71" s="43">
        <v>0</v>
      </c>
      <c r="E71" s="43">
        <v>0</v>
      </c>
      <c r="F71" s="43">
        <f t="shared" si="1"/>
        <v>0</v>
      </c>
    </row>
    <row r="72" spans="1:6" ht="12.75" customHeight="1" x14ac:dyDescent="0.2">
      <c r="A72" s="38">
        <v>59</v>
      </c>
      <c r="B72" s="39" t="s">
        <v>224</v>
      </c>
      <c r="C72" s="40">
        <v>0</v>
      </c>
      <c r="D72" s="40">
        <v>0</v>
      </c>
      <c r="E72" s="40">
        <v>0</v>
      </c>
      <c r="F72" s="40">
        <f t="shared" si="1"/>
        <v>0</v>
      </c>
    </row>
    <row r="73" spans="1:6" ht="12.75" customHeight="1" x14ac:dyDescent="0.2">
      <c r="A73" s="41">
        <v>60</v>
      </c>
      <c r="B73" s="42" t="s">
        <v>328</v>
      </c>
      <c r="C73" s="43">
        <v>0</v>
      </c>
      <c r="D73" s="43">
        <v>0</v>
      </c>
      <c r="E73" s="43">
        <v>0</v>
      </c>
      <c r="F73" s="43">
        <f t="shared" si="1"/>
        <v>0</v>
      </c>
    </row>
    <row r="74" spans="1:6" ht="12.75" customHeight="1" x14ac:dyDescent="0.2">
      <c r="A74" s="38">
        <v>61</v>
      </c>
      <c r="B74" s="39" t="s">
        <v>226</v>
      </c>
      <c r="C74" s="40">
        <v>0</v>
      </c>
      <c r="D74" s="40">
        <v>0</v>
      </c>
      <c r="E74" s="40">
        <v>0</v>
      </c>
      <c r="F74" s="40">
        <f t="shared" si="1"/>
        <v>0</v>
      </c>
    </row>
    <row r="75" spans="1:6" ht="12.75" customHeight="1" x14ac:dyDescent="0.2">
      <c r="A75" s="41">
        <v>62</v>
      </c>
      <c r="B75" s="42" t="s">
        <v>329</v>
      </c>
      <c r="C75" s="43">
        <v>0</v>
      </c>
      <c r="D75" s="43">
        <v>0</v>
      </c>
      <c r="E75" s="43">
        <v>0</v>
      </c>
      <c r="F75" s="43">
        <f t="shared" si="1"/>
        <v>0</v>
      </c>
    </row>
    <row r="76" spans="1:6" ht="12.75" customHeight="1" x14ac:dyDescent="0.2">
      <c r="A76" s="38">
        <v>63</v>
      </c>
      <c r="B76" s="39" t="s">
        <v>330</v>
      </c>
      <c r="C76" s="40">
        <v>0</v>
      </c>
      <c r="D76" s="40">
        <v>0</v>
      </c>
      <c r="E76" s="40">
        <v>0</v>
      </c>
      <c r="F76" s="40">
        <f t="shared" si="1"/>
        <v>0</v>
      </c>
    </row>
    <row r="77" spans="1:6" ht="12.75" customHeight="1" x14ac:dyDescent="0.2">
      <c r="A77" s="41">
        <v>64</v>
      </c>
      <c r="B77" s="42" t="s">
        <v>331</v>
      </c>
      <c r="C77" s="43">
        <v>0</v>
      </c>
      <c r="D77" s="43">
        <v>0</v>
      </c>
      <c r="E77" s="43">
        <v>0</v>
      </c>
      <c r="F77" s="43">
        <f t="shared" si="1"/>
        <v>0</v>
      </c>
    </row>
    <row r="78" spans="1:6" ht="12.75" customHeight="1" x14ac:dyDescent="0.2">
      <c r="A78" s="38">
        <v>65</v>
      </c>
      <c r="B78" s="39" t="s">
        <v>230</v>
      </c>
      <c r="C78" s="40">
        <v>0</v>
      </c>
      <c r="D78" s="40">
        <v>0</v>
      </c>
      <c r="E78" s="40">
        <v>0</v>
      </c>
      <c r="F78" s="40">
        <f t="shared" ref="F78:F109" si="2">SUM(C78:E78)</f>
        <v>0</v>
      </c>
    </row>
    <row r="79" spans="1:6" ht="12.75" customHeight="1" x14ac:dyDescent="0.2">
      <c r="A79" s="41">
        <v>66</v>
      </c>
      <c r="B79" s="42" t="s">
        <v>332</v>
      </c>
      <c r="C79" s="43">
        <v>0</v>
      </c>
      <c r="D79" s="43">
        <v>0</v>
      </c>
      <c r="E79" s="43">
        <v>0</v>
      </c>
      <c r="F79" s="43">
        <f t="shared" si="2"/>
        <v>0</v>
      </c>
    </row>
    <row r="80" spans="1:6" ht="12.75" customHeight="1" x14ac:dyDescent="0.2">
      <c r="A80" s="38">
        <v>67</v>
      </c>
      <c r="B80" s="39" t="s">
        <v>232</v>
      </c>
      <c r="C80" s="40">
        <v>0</v>
      </c>
      <c r="D80" s="40">
        <v>0</v>
      </c>
      <c r="E80" s="40">
        <v>0</v>
      </c>
      <c r="F80" s="40">
        <f t="shared" si="2"/>
        <v>0</v>
      </c>
    </row>
    <row r="81" spans="1:6" ht="12.75" customHeight="1" x14ac:dyDescent="0.2">
      <c r="A81" s="41">
        <v>68</v>
      </c>
      <c r="B81" s="42" t="s">
        <v>333</v>
      </c>
      <c r="C81" s="43">
        <v>0</v>
      </c>
      <c r="D81" s="43">
        <v>0</v>
      </c>
      <c r="E81" s="43">
        <v>0</v>
      </c>
      <c r="F81" s="43">
        <f t="shared" si="2"/>
        <v>0</v>
      </c>
    </row>
    <row r="82" spans="1:6" ht="12.75" customHeight="1" x14ac:dyDescent="0.2">
      <c r="A82" s="38">
        <v>69</v>
      </c>
      <c r="B82" s="39" t="s">
        <v>234</v>
      </c>
      <c r="C82" s="40">
        <v>0</v>
      </c>
      <c r="D82" s="40">
        <v>0</v>
      </c>
      <c r="E82" s="40">
        <v>0</v>
      </c>
      <c r="F82" s="40">
        <f t="shared" si="2"/>
        <v>0</v>
      </c>
    </row>
    <row r="83" spans="1:6" ht="12.75" customHeight="1" x14ac:dyDescent="0.2">
      <c r="A83" s="41">
        <v>70</v>
      </c>
      <c r="B83" s="42" t="s">
        <v>334</v>
      </c>
      <c r="C83" s="43">
        <v>0</v>
      </c>
      <c r="D83" s="43">
        <v>0</v>
      </c>
      <c r="E83" s="43">
        <v>0</v>
      </c>
      <c r="F83" s="43">
        <f t="shared" si="2"/>
        <v>0</v>
      </c>
    </row>
    <row r="84" spans="1:6" ht="12.75" customHeight="1" x14ac:dyDescent="0.2">
      <c r="A84" s="38">
        <v>71</v>
      </c>
      <c r="B84" s="39" t="s">
        <v>335</v>
      </c>
      <c r="C84" s="40">
        <v>0</v>
      </c>
      <c r="D84" s="40">
        <v>0</v>
      </c>
      <c r="E84" s="40">
        <v>0</v>
      </c>
      <c r="F84" s="40">
        <f t="shared" si="2"/>
        <v>0</v>
      </c>
    </row>
    <row r="85" spans="1:6" ht="12.75" customHeight="1" x14ac:dyDescent="0.2">
      <c r="A85" s="41">
        <v>72</v>
      </c>
      <c r="B85" s="42" t="s">
        <v>336</v>
      </c>
      <c r="C85" s="43">
        <v>0</v>
      </c>
      <c r="D85" s="43">
        <v>0</v>
      </c>
      <c r="E85" s="43">
        <v>0</v>
      </c>
      <c r="F85" s="43">
        <f t="shared" si="2"/>
        <v>0</v>
      </c>
    </row>
    <row r="86" spans="1:6" ht="12.75" customHeight="1" x14ac:dyDescent="0.2">
      <c r="A86" s="38">
        <v>73</v>
      </c>
      <c r="B86" s="39" t="s">
        <v>238</v>
      </c>
      <c r="C86" s="40">
        <v>0</v>
      </c>
      <c r="D86" s="40">
        <v>0</v>
      </c>
      <c r="E86" s="40">
        <v>0</v>
      </c>
      <c r="F86" s="40">
        <f t="shared" si="2"/>
        <v>0</v>
      </c>
    </row>
    <row r="87" spans="1:6" ht="12.75" customHeight="1" x14ac:dyDescent="0.2">
      <c r="A87" s="41">
        <v>74</v>
      </c>
      <c r="B87" s="42" t="s">
        <v>337</v>
      </c>
      <c r="C87" s="43">
        <v>0</v>
      </c>
      <c r="D87" s="43">
        <v>0</v>
      </c>
      <c r="E87" s="43">
        <v>0</v>
      </c>
      <c r="F87" s="43">
        <f t="shared" si="2"/>
        <v>0</v>
      </c>
    </row>
    <row r="88" spans="1:6" ht="12.75" customHeight="1" x14ac:dyDescent="0.2">
      <c r="A88" s="38">
        <v>75</v>
      </c>
      <c r="B88" s="39" t="s">
        <v>240</v>
      </c>
      <c r="C88" s="40">
        <v>0</v>
      </c>
      <c r="D88" s="40">
        <v>0</v>
      </c>
      <c r="E88" s="40">
        <v>0</v>
      </c>
      <c r="F88" s="40">
        <f t="shared" si="2"/>
        <v>0</v>
      </c>
    </row>
    <row r="89" spans="1:6" ht="12.75" customHeight="1" x14ac:dyDescent="0.2">
      <c r="A89" s="41">
        <v>76</v>
      </c>
      <c r="B89" s="42" t="s">
        <v>241</v>
      </c>
      <c r="C89" s="43">
        <v>0</v>
      </c>
      <c r="D89" s="43">
        <v>0</v>
      </c>
      <c r="E89" s="43">
        <v>0</v>
      </c>
      <c r="F89" s="43">
        <f t="shared" si="2"/>
        <v>0</v>
      </c>
    </row>
    <row r="90" spans="1:6" ht="12.75" customHeight="1" x14ac:dyDescent="0.2">
      <c r="A90" s="38">
        <v>77</v>
      </c>
      <c r="B90" s="39" t="s">
        <v>242</v>
      </c>
      <c r="C90" s="40">
        <v>0</v>
      </c>
      <c r="D90" s="40">
        <v>0</v>
      </c>
      <c r="E90" s="40">
        <v>0</v>
      </c>
      <c r="F90" s="40">
        <f t="shared" si="2"/>
        <v>0</v>
      </c>
    </row>
    <row r="91" spans="1:6" ht="12.75" customHeight="1" x14ac:dyDescent="0.2">
      <c r="A91" s="41">
        <v>78</v>
      </c>
      <c r="B91" s="42" t="s">
        <v>243</v>
      </c>
      <c r="C91" s="43">
        <v>0</v>
      </c>
      <c r="D91" s="43">
        <v>0</v>
      </c>
      <c r="E91" s="43">
        <v>0</v>
      </c>
      <c r="F91" s="43">
        <f t="shared" si="2"/>
        <v>0</v>
      </c>
    </row>
    <row r="92" spans="1:6" ht="12.75" customHeight="1" x14ac:dyDescent="0.2">
      <c r="A92" s="38">
        <v>79</v>
      </c>
      <c r="B92" s="39" t="s">
        <v>244</v>
      </c>
      <c r="C92" s="40">
        <v>0</v>
      </c>
      <c r="D92" s="40">
        <v>0</v>
      </c>
      <c r="E92" s="40">
        <v>0</v>
      </c>
      <c r="F92" s="40">
        <f t="shared" si="2"/>
        <v>0</v>
      </c>
    </row>
    <row r="93" spans="1:6" ht="12.75" customHeight="1" x14ac:dyDescent="0.2">
      <c r="A93" s="41">
        <v>80</v>
      </c>
      <c r="B93" s="42" t="s">
        <v>245</v>
      </c>
      <c r="C93" s="43">
        <v>0</v>
      </c>
      <c r="D93" s="43">
        <v>0</v>
      </c>
      <c r="E93" s="43">
        <v>0</v>
      </c>
      <c r="F93" s="43">
        <f t="shared" si="2"/>
        <v>0</v>
      </c>
    </row>
    <row r="94" spans="1:6" ht="12.75" customHeight="1" x14ac:dyDescent="0.2">
      <c r="A94" s="38">
        <v>81</v>
      </c>
      <c r="B94" s="39" t="s">
        <v>246</v>
      </c>
      <c r="C94" s="40">
        <v>0</v>
      </c>
      <c r="D94" s="40">
        <v>0</v>
      </c>
      <c r="E94" s="40">
        <v>0</v>
      </c>
      <c r="F94" s="40">
        <f t="shared" si="2"/>
        <v>0</v>
      </c>
    </row>
    <row r="95" spans="1:6" ht="12.75" customHeight="1" x14ac:dyDescent="0.2">
      <c r="A95" s="41">
        <v>82</v>
      </c>
      <c r="B95" s="42" t="s">
        <v>338</v>
      </c>
      <c r="C95" s="43">
        <v>0</v>
      </c>
      <c r="D95" s="43">
        <v>0</v>
      </c>
      <c r="E95" s="43">
        <v>0</v>
      </c>
      <c r="F95" s="43">
        <f t="shared" si="2"/>
        <v>0</v>
      </c>
    </row>
    <row r="96" spans="1:6" ht="12.75" customHeight="1" x14ac:dyDescent="0.2">
      <c r="A96" s="38">
        <v>83</v>
      </c>
      <c r="B96" s="39" t="s">
        <v>339</v>
      </c>
      <c r="C96" s="40">
        <v>0</v>
      </c>
      <c r="D96" s="40">
        <v>0</v>
      </c>
      <c r="E96" s="40">
        <v>0</v>
      </c>
      <c r="F96" s="40">
        <f t="shared" si="2"/>
        <v>0</v>
      </c>
    </row>
    <row r="97" spans="1:6" ht="12.75" customHeight="1" x14ac:dyDescent="0.2">
      <c r="A97" s="41">
        <v>84</v>
      </c>
      <c r="B97" s="42" t="s">
        <v>249</v>
      </c>
      <c r="C97" s="43">
        <v>0</v>
      </c>
      <c r="D97" s="43">
        <v>0</v>
      </c>
      <c r="E97" s="43">
        <v>0</v>
      </c>
      <c r="F97" s="43">
        <f t="shared" si="2"/>
        <v>0</v>
      </c>
    </row>
    <row r="98" spans="1:6" ht="12.75" customHeight="1" x14ac:dyDescent="0.2">
      <c r="A98" s="38">
        <v>85</v>
      </c>
      <c r="B98" s="39" t="s">
        <v>340</v>
      </c>
      <c r="C98" s="40">
        <v>0</v>
      </c>
      <c r="D98" s="40">
        <v>0</v>
      </c>
      <c r="E98" s="40">
        <v>0</v>
      </c>
      <c r="F98" s="40">
        <f t="shared" si="2"/>
        <v>0</v>
      </c>
    </row>
    <row r="99" spans="1:6" ht="12.75" customHeight="1" x14ac:dyDescent="0.2">
      <c r="A99" s="41">
        <v>86</v>
      </c>
      <c r="B99" s="42" t="s">
        <v>251</v>
      </c>
      <c r="C99" s="43">
        <v>0</v>
      </c>
      <c r="D99" s="43">
        <v>0</v>
      </c>
      <c r="E99" s="43">
        <v>0</v>
      </c>
      <c r="F99" s="43">
        <f t="shared" si="2"/>
        <v>0</v>
      </c>
    </row>
    <row r="100" spans="1:6" ht="12.75" customHeight="1" x14ac:dyDescent="0.2">
      <c r="A100" s="38">
        <v>87</v>
      </c>
      <c r="B100" s="39" t="s">
        <v>252</v>
      </c>
      <c r="C100" s="40">
        <v>0</v>
      </c>
      <c r="D100" s="40">
        <v>0</v>
      </c>
      <c r="E100" s="40">
        <v>0</v>
      </c>
      <c r="F100" s="40">
        <f t="shared" si="2"/>
        <v>0</v>
      </c>
    </row>
    <row r="101" spans="1:6" ht="12.75" customHeight="1" x14ac:dyDescent="0.2">
      <c r="A101" s="41">
        <v>88</v>
      </c>
      <c r="B101" s="42" t="s">
        <v>341</v>
      </c>
      <c r="C101" s="43">
        <v>0</v>
      </c>
      <c r="D101" s="43">
        <v>0</v>
      </c>
      <c r="E101" s="43">
        <v>0</v>
      </c>
      <c r="F101" s="43">
        <f t="shared" si="2"/>
        <v>0</v>
      </c>
    </row>
    <row r="102" spans="1:6" ht="12.75" customHeight="1" x14ac:dyDescent="0.2">
      <c r="A102" s="38">
        <v>89</v>
      </c>
      <c r="B102" s="39" t="s">
        <v>254</v>
      </c>
      <c r="C102" s="40">
        <v>0</v>
      </c>
      <c r="D102" s="40">
        <v>0</v>
      </c>
      <c r="E102" s="40">
        <v>0</v>
      </c>
      <c r="F102" s="40">
        <f t="shared" si="2"/>
        <v>0</v>
      </c>
    </row>
    <row r="103" spans="1:6" ht="12.75" customHeight="1" x14ac:dyDescent="0.2">
      <c r="A103" s="41">
        <v>90</v>
      </c>
      <c r="B103" s="42" t="s">
        <v>255</v>
      </c>
      <c r="C103" s="43">
        <v>0</v>
      </c>
      <c r="D103" s="43">
        <v>0</v>
      </c>
      <c r="E103" s="43">
        <v>0</v>
      </c>
      <c r="F103" s="43">
        <f t="shared" si="2"/>
        <v>0</v>
      </c>
    </row>
    <row r="104" spans="1:6" ht="12.75" customHeight="1" x14ac:dyDescent="0.2">
      <c r="A104" s="38">
        <v>91</v>
      </c>
      <c r="B104" s="39" t="s">
        <v>342</v>
      </c>
      <c r="C104" s="40">
        <v>0</v>
      </c>
      <c r="D104" s="40">
        <v>0</v>
      </c>
      <c r="E104" s="40">
        <v>0</v>
      </c>
      <c r="F104" s="40">
        <f t="shared" si="2"/>
        <v>0</v>
      </c>
    </row>
    <row r="105" spans="1:6" ht="12.75" customHeight="1" x14ac:dyDescent="0.2">
      <c r="A105" s="41">
        <v>92</v>
      </c>
      <c r="B105" s="42" t="s">
        <v>257</v>
      </c>
      <c r="C105" s="43">
        <v>0</v>
      </c>
      <c r="D105" s="43">
        <v>0</v>
      </c>
      <c r="E105" s="43">
        <v>0</v>
      </c>
      <c r="F105" s="43">
        <f t="shared" si="2"/>
        <v>0</v>
      </c>
    </row>
    <row r="106" spans="1:6" ht="12.75" customHeight="1" x14ac:dyDescent="0.2">
      <c r="A106" s="38">
        <v>93</v>
      </c>
      <c r="B106" s="39" t="s">
        <v>258</v>
      </c>
      <c r="C106" s="40">
        <v>0</v>
      </c>
      <c r="D106" s="40">
        <v>0</v>
      </c>
      <c r="E106" s="40">
        <v>0</v>
      </c>
      <c r="F106" s="40">
        <f t="shared" si="2"/>
        <v>0</v>
      </c>
    </row>
    <row r="107" spans="1:6" ht="12.75" customHeight="1" x14ac:dyDescent="0.2">
      <c r="A107" s="41">
        <v>94</v>
      </c>
      <c r="B107" s="42" t="s">
        <v>259</v>
      </c>
      <c r="C107" s="43">
        <v>0</v>
      </c>
      <c r="D107" s="43">
        <v>0</v>
      </c>
      <c r="E107" s="43">
        <v>0</v>
      </c>
      <c r="F107" s="43">
        <f t="shared" si="2"/>
        <v>0</v>
      </c>
    </row>
    <row r="108" spans="1:6" ht="12.75" customHeight="1" x14ac:dyDescent="0.2">
      <c r="A108" s="38">
        <v>95</v>
      </c>
      <c r="B108" s="39" t="s">
        <v>260</v>
      </c>
      <c r="C108" s="40">
        <v>0</v>
      </c>
      <c r="D108" s="40">
        <v>0</v>
      </c>
      <c r="E108" s="40">
        <v>0</v>
      </c>
      <c r="F108" s="40">
        <f t="shared" si="2"/>
        <v>0</v>
      </c>
    </row>
    <row r="109" spans="1:6" ht="12.75" customHeight="1" x14ac:dyDescent="0.2">
      <c r="A109" s="41">
        <v>96</v>
      </c>
      <c r="B109" s="42" t="s">
        <v>343</v>
      </c>
      <c r="C109" s="43">
        <v>0</v>
      </c>
      <c r="D109" s="43">
        <v>0</v>
      </c>
      <c r="E109" s="43">
        <v>0</v>
      </c>
      <c r="F109" s="43">
        <f t="shared" si="2"/>
        <v>0</v>
      </c>
    </row>
    <row r="110" spans="1:6" ht="12.75" customHeight="1" x14ac:dyDescent="0.2">
      <c r="A110" s="38">
        <v>97</v>
      </c>
      <c r="B110" s="39" t="s">
        <v>262</v>
      </c>
      <c r="C110" s="40">
        <v>0</v>
      </c>
      <c r="D110" s="40">
        <v>0</v>
      </c>
      <c r="E110" s="40">
        <v>0</v>
      </c>
      <c r="F110" s="40">
        <f t="shared" ref="F110:F126" si="3">SUM(C110:E110)</f>
        <v>0</v>
      </c>
    </row>
    <row r="111" spans="1:6" ht="12.75" customHeight="1" x14ac:dyDescent="0.2">
      <c r="A111" s="41">
        <v>98</v>
      </c>
      <c r="B111" s="42" t="s">
        <v>263</v>
      </c>
      <c r="C111" s="43">
        <v>0</v>
      </c>
      <c r="D111" s="43">
        <v>0</v>
      </c>
      <c r="E111" s="43">
        <v>0</v>
      </c>
      <c r="F111" s="43">
        <f t="shared" si="3"/>
        <v>0</v>
      </c>
    </row>
    <row r="112" spans="1:6" ht="12.75" customHeight="1" x14ac:dyDescent="0.2">
      <c r="A112" s="38">
        <v>99</v>
      </c>
      <c r="B112" s="39" t="s">
        <v>264</v>
      </c>
      <c r="C112" s="40">
        <v>0</v>
      </c>
      <c r="D112" s="40">
        <v>0</v>
      </c>
      <c r="E112" s="40">
        <v>0</v>
      </c>
      <c r="F112" s="40">
        <f t="shared" si="3"/>
        <v>0</v>
      </c>
    </row>
    <row r="113" spans="1:6" ht="12.75" customHeight="1" x14ac:dyDescent="0.2">
      <c r="A113" s="41">
        <v>100</v>
      </c>
      <c r="B113" s="42" t="s">
        <v>265</v>
      </c>
      <c r="C113" s="43">
        <v>0</v>
      </c>
      <c r="D113" s="43">
        <v>0</v>
      </c>
      <c r="E113" s="43">
        <v>0</v>
      </c>
      <c r="F113" s="43">
        <f t="shared" si="3"/>
        <v>0</v>
      </c>
    </row>
    <row r="114" spans="1:6" ht="12.75" customHeight="1" x14ac:dyDescent="0.2">
      <c r="A114" s="38">
        <v>101</v>
      </c>
      <c r="B114" s="39" t="s">
        <v>266</v>
      </c>
      <c r="C114" s="40">
        <v>0</v>
      </c>
      <c r="D114" s="40">
        <v>0</v>
      </c>
      <c r="E114" s="40">
        <v>0</v>
      </c>
      <c r="F114" s="40">
        <f t="shared" si="3"/>
        <v>0</v>
      </c>
    </row>
    <row r="115" spans="1:6" ht="12.75" customHeight="1" x14ac:dyDescent="0.2">
      <c r="A115" s="41">
        <v>102</v>
      </c>
      <c r="B115" s="42" t="s">
        <v>267</v>
      </c>
      <c r="C115" s="43">
        <v>0</v>
      </c>
      <c r="D115" s="43">
        <v>0</v>
      </c>
      <c r="E115" s="43">
        <v>0</v>
      </c>
      <c r="F115" s="43">
        <f t="shared" si="3"/>
        <v>0</v>
      </c>
    </row>
    <row r="116" spans="1:6" ht="12.75" customHeight="1" x14ac:dyDescent="0.2">
      <c r="A116" s="38">
        <v>103</v>
      </c>
      <c r="B116" s="39" t="s">
        <v>268</v>
      </c>
      <c r="C116" s="40">
        <v>0</v>
      </c>
      <c r="D116" s="40">
        <v>0</v>
      </c>
      <c r="E116" s="40">
        <v>0</v>
      </c>
      <c r="F116" s="40">
        <f t="shared" si="3"/>
        <v>0</v>
      </c>
    </row>
    <row r="117" spans="1:6" ht="12.75" customHeight="1" x14ac:dyDescent="0.2">
      <c r="A117" s="41">
        <v>104</v>
      </c>
      <c r="B117" s="42" t="s">
        <v>269</v>
      </c>
      <c r="C117" s="43">
        <v>0</v>
      </c>
      <c r="D117" s="43">
        <v>0</v>
      </c>
      <c r="E117" s="43">
        <v>0</v>
      </c>
      <c r="F117" s="43">
        <f t="shared" si="3"/>
        <v>0</v>
      </c>
    </row>
    <row r="118" spans="1:6" ht="12.75" customHeight="1" x14ac:dyDescent="0.2">
      <c r="A118" s="38">
        <v>105</v>
      </c>
      <c r="B118" s="39" t="s">
        <v>270</v>
      </c>
      <c r="C118" s="40">
        <v>0</v>
      </c>
      <c r="D118" s="40">
        <v>0</v>
      </c>
      <c r="E118" s="40">
        <v>0</v>
      </c>
      <c r="F118" s="40">
        <f t="shared" si="3"/>
        <v>0</v>
      </c>
    </row>
    <row r="119" spans="1:6" ht="12.75" customHeight="1" x14ac:dyDescent="0.2">
      <c r="A119" s="41">
        <v>106</v>
      </c>
      <c r="B119" s="42" t="s">
        <v>344</v>
      </c>
      <c r="C119" s="43">
        <v>0</v>
      </c>
      <c r="D119" s="43">
        <v>0</v>
      </c>
      <c r="E119" s="43">
        <v>0</v>
      </c>
      <c r="F119" s="43">
        <f t="shared" si="3"/>
        <v>0</v>
      </c>
    </row>
    <row r="120" spans="1:6" ht="12.75" customHeight="1" x14ac:dyDescent="0.2">
      <c r="A120" s="38">
        <v>107</v>
      </c>
      <c r="B120" s="39" t="s">
        <v>272</v>
      </c>
      <c r="C120" s="40">
        <v>0</v>
      </c>
      <c r="D120" s="40">
        <v>0</v>
      </c>
      <c r="E120" s="40">
        <v>0</v>
      </c>
      <c r="F120" s="40">
        <f t="shared" si="3"/>
        <v>0</v>
      </c>
    </row>
    <row r="121" spans="1:6" ht="12.75" customHeight="1" x14ac:dyDescent="0.2">
      <c r="A121" s="41">
        <v>108</v>
      </c>
      <c r="B121" s="42" t="s">
        <v>273</v>
      </c>
      <c r="C121" s="43">
        <v>0</v>
      </c>
      <c r="D121" s="43">
        <v>0</v>
      </c>
      <c r="E121" s="43">
        <v>0</v>
      </c>
      <c r="F121" s="43">
        <f t="shared" si="3"/>
        <v>0</v>
      </c>
    </row>
    <row r="122" spans="1:6" ht="12.75" customHeight="1" x14ac:dyDescent="0.2">
      <c r="A122" s="38">
        <v>109</v>
      </c>
      <c r="B122" s="39" t="s">
        <v>345</v>
      </c>
      <c r="C122" s="40">
        <v>0</v>
      </c>
      <c r="D122" s="40">
        <v>0</v>
      </c>
      <c r="E122" s="40">
        <v>0</v>
      </c>
      <c r="F122" s="40">
        <f t="shared" si="3"/>
        <v>0</v>
      </c>
    </row>
    <row r="123" spans="1:6" ht="12.75" customHeight="1" x14ac:dyDescent="0.2">
      <c r="A123" s="41">
        <v>110</v>
      </c>
      <c r="B123" s="42" t="s">
        <v>346</v>
      </c>
      <c r="C123" s="43">
        <v>0</v>
      </c>
      <c r="D123" s="43">
        <v>0</v>
      </c>
      <c r="E123" s="43">
        <v>0</v>
      </c>
      <c r="F123" s="43">
        <f t="shared" si="3"/>
        <v>0</v>
      </c>
    </row>
    <row r="124" spans="1:6" ht="12.75" customHeight="1" x14ac:dyDescent="0.2">
      <c r="A124" s="38">
        <v>111</v>
      </c>
      <c r="B124" s="39" t="s">
        <v>276</v>
      </c>
      <c r="C124" s="40">
        <v>0</v>
      </c>
      <c r="D124" s="40">
        <v>0</v>
      </c>
      <c r="E124" s="40">
        <v>0</v>
      </c>
      <c r="F124" s="40">
        <f t="shared" si="3"/>
        <v>0</v>
      </c>
    </row>
    <row r="125" spans="1:6" ht="12.75" customHeight="1" x14ac:dyDescent="0.2">
      <c r="A125" s="41">
        <v>112</v>
      </c>
      <c r="B125" s="42" t="s">
        <v>347</v>
      </c>
      <c r="C125" s="43">
        <v>0</v>
      </c>
      <c r="D125" s="43">
        <v>0</v>
      </c>
      <c r="E125" s="43">
        <v>0</v>
      </c>
      <c r="F125" s="43">
        <f t="shared" si="3"/>
        <v>0</v>
      </c>
    </row>
    <row r="126" spans="1:6" ht="12.75" customHeight="1" x14ac:dyDescent="0.2">
      <c r="A126" s="38">
        <v>113</v>
      </c>
      <c r="B126" s="39" t="s">
        <v>348</v>
      </c>
      <c r="C126" s="40">
        <v>0</v>
      </c>
      <c r="D126" s="40">
        <v>0</v>
      </c>
      <c r="E126" s="40">
        <v>0</v>
      </c>
      <c r="F126" s="40">
        <f t="shared" si="3"/>
        <v>0</v>
      </c>
    </row>
    <row r="127" spans="1:6" ht="4.5" customHeight="1" x14ac:dyDescent="0.2">
      <c r="A127" s="41"/>
      <c r="B127" s="44"/>
      <c r="C127" s="43"/>
      <c r="D127" s="43"/>
      <c r="E127" s="43"/>
      <c r="F127" s="45"/>
    </row>
    <row r="128" spans="1:6" ht="12.75" customHeight="1" thickBot="1" x14ac:dyDescent="0.25">
      <c r="A128" s="46" t="s">
        <v>310</v>
      </c>
      <c r="B128" s="47"/>
      <c r="C128" s="48">
        <f>SUM(C13:C125)</f>
        <v>0</v>
      </c>
      <c r="D128" s="48">
        <f>SUM(D10:D127)</f>
        <v>0</v>
      </c>
      <c r="E128" s="48">
        <f>SUM(E10:E127)</f>
        <v>0</v>
      </c>
      <c r="F128" s="49">
        <f>SUM(F10:F127)</f>
        <v>0</v>
      </c>
    </row>
    <row r="129" spans="1:6" ht="4.5" customHeight="1" thickTop="1" x14ac:dyDescent="0.2"/>
    <row r="130" spans="1:6" ht="12.75" customHeight="1" x14ac:dyDescent="0.25">
      <c r="A130" s="50" t="s">
        <v>295</v>
      </c>
    </row>
    <row r="131" spans="1:6" s="160" customFormat="1" ht="38.25" customHeight="1" x14ac:dyDescent="0.2">
      <c r="A131" s="159" t="s">
        <v>409</v>
      </c>
      <c r="B131" s="159"/>
      <c r="C131" s="159"/>
      <c r="D131" s="159"/>
      <c r="E131" s="159"/>
      <c r="F131" s="159"/>
    </row>
  </sheetData>
  <mergeCells count="8">
    <mergeCell ref="A131:F131"/>
    <mergeCell ref="A61:A62"/>
    <mergeCell ref="A6:A7"/>
    <mergeCell ref="A1:F1"/>
    <mergeCell ref="A2:F2"/>
    <mergeCell ref="A3:F3"/>
    <mergeCell ref="A4:F4"/>
    <mergeCell ref="A5:F5"/>
  </mergeCells>
  <pageMargins left="0.25" right="0.25"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12</vt:i4>
      </vt:variant>
    </vt:vector>
  </HeadingPairs>
  <TitlesOfParts>
    <vt:vector size="24" baseType="lpstr">
      <vt:lpstr>RESUMEN PARTS. Y APORTS.</vt:lpstr>
      <vt:lpstr>PARTS. FED.MPIOS. 2026.</vt:lpstr>
      <vt:lpstr>FAISM 2026.</vt:lpstr>
      <vt:lpstr>FORTAMUN 2026.</vt:lpstr>
      <vt:lpstr>PAGOS POR FONDOS 2026.</vt:lpstr>
      <vt:lpstr>PAGO PARTS. A COM. 2026 </vt:lpstr>
      <vt:lpstr>FAISM PAGO A COM. 2026</vt:lpstr>
      <vt:lpstr>FORTAMUN PAGO A COM. 2026</vt:lpstr>
      <vt:lpstr>OTROS PAGOS</vt:lpstr>
      <vt:lpstr>FAEISPUM</vt:lpstr>
      <vt:lpstr>RVPE</vt:lpstr>
      <vt:lpstr>INVERSIÓN PÚBLICA</vt:lpstr>
      <vt:lpstr>FAEISPUM!Área_de_impresión</vt:lpstr>
      <vt:lpstr>'FAISM 2026.'!Área_de_impresión</vt:lpstr>
      <vt:lpstr>'FAISM PAGO A COM. 2026'!Área_de_impresión</vt:lpstr>
      <vt:lpstr>'FORTAMUN 2026.'!Área_de_impresión</vt:lpstr>
      <vt:lpstr>'FORTAMUN PAGO A COM. 2026'!Área_de_impresión</vt:lpstr>
      <vt:lpstr>'INVERSIÓN PÚBLICA'!Área_de_impresión</vt:lpstr>
      <vt:lpstr>'OTROS PAGOS'!Área_de_impresión</vt:lpstr>
      <vt:lpstr>'PAGO PARTS. A COM. 2026 '!Área_de_impresión</vt:lpstr>
      <vt:lpstr>'PAGOS POR FONDOS 2026.'!Área_de_impresión</vt:lpstr>
      <vt:lpstr>'PARTS. FED.MPIOS. 2026.'!Área_de_impresión</vt:lpstr>
      <vt:lpstr>'RESUMEN PARTS. Y APORTS.'!Área_de_impresión</vt:lpstr>
      <vt:lpstr>RVPE!Área_de_impresión</vt:lpstr>
    </vt:vector>
  </TitlesOfParts>
  <Company>T.P.V.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T.P.V.</dc:creator>
  <cp:lastModifiedBy>Suelem Janeth González Rodríguez</cp:lastModifiedBy>
  <cp:lastPrinted>2026-05-08T01:21:08Z</cp:lastPrinted>
  <dcterms:created xsi:type="dcterms:W3CDTF">1996-10-30T19:57:22Z</dcterms:created>
  <dcterms:modified xsi:type="dcterms:W3CDTF">2026-05-08T01:21:57Z</dcterms:modified>
</cp:coreProperties>
</file>